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codeName="ThisWorkbook" defaultThemeVersion="124226"/>
  <mc:AlternateContent xmlns:mc="http://schemas.openxmlformats.org/markup-compatibility/2006">
    <mc:Choice Requires="x15">
      <x15ac:absPath xmlns:x15ac="http://schemas.microsoft.com/office/spreadsheetml/2010/11/ac" url="L:\RURAL IMPROVE. ZONES\AFR\"/>
    </mc:Choice>
  </mc:AlternateContent>
  <xr:revisionPtr revIDLastSave="0" documentId="13_ncr:1_{A12A2550-FE54-4486-BFA8-A094ACA75D22}" xr6:coauthVersionLast="36" xr6:coauthVersionMax="36" xr10:uidLastSave="{00000000-0000-0000-0000-000000000000}"/>
  <workbookProtection workbookPassword="F4ED" lockStructure="1"/>
  <bookViews>
    <workbookView xWindow="480" yWindow="75" windowWidth="18195" windowHeight="11820" xr2:uid="{00000000-000D-0000-FFFF-FFFF00000000}"/>
  </bookViews>
  <sheets>
    <sheet name="INSTRUCTIONS" sheetId="9" r:id="rId1"/>
    <sheet name="SUMMARY" sheetId="1" r:id="rId2"/>
    <sheet name="DISBURSEMENTS" sheetId="3" r:id="rId3"/>
    <sheet name="RECEIPTS" sheetId="6" r:id="rId4"/>
    <sheet name="DEBT" sheetId="4" r:id="rId5"/>
    <sheet name="ERRORS" sheetId="7" r:id="rId6"/>
    <sheet name="Start" sheetId="5" state="hidden" r:id="rId7"/>
  </sheets>
  <externalReferences>
    <externalReference r:id="rId8"/>
  </externalReferences>
  <definedNames>
    <definedName name="ADDRESS_BLOCK">[1]HIDE!$K$10:$O$954</definedName>
    <definedName name="ANNUALREPORT">INSTRUCTIONS!$A$107:$A$109</definedName>
    <definedName name="census">[1]HIDE!$G$10:$H$955</definedName>
    <definedName name="INSTRUCT">INSTRUCTIONS!$A$11:$A$26</definedName>
    <definedName name="NAMES">[1]HIDE!$A$10:$B$956</definedName>
    <definedName name="numbers">[1]HIDE!$E$10:$F$955</definedName>
    <definedName name="_xlnm.Print_Area" localSheetId="4">DEBT!$A$1:$K$34</definedName>
    <definedName name="_xlnm.Print_Area" localSheetId="2">DISBURSEMENTS!$B$2:$G$71</definedName>
    <definedName name="_xlnm.Print_Area" localSheetId="0">INSTRUCTIONS!$A$10:$C$104</definedName>
    <definedName name="_xlnm.Print_Area" localSheetId="3">RECEIPTS!$A$1:$L$55</definedName>
    <definedName name="_xlnm.Print_Area" localSheetId="1">SUMMARY!$B$2:$F$52</definedName>
    <definedName name="_xlnm.Print_Titles" localSheetId="0">INSTRUCTIONS!$10:$10</definedName>
    <definedName name="RETURN">INSTRUCTIONS!$B$1</definedName>
  </definedNames>
  <calcPr calcId="191029"/>
</workbook>
</file>

<file path=xl/calcChain.xml><?xml version="1.0" encoding="utf-8"?>
<calcChain xmlns="http://schemas.openxmlformats.org/spreadsheetml/2006/main">
  <c r="E43" i="6" l="1"/>
  <c r="D23" i="1" s="1"/>
  <c r="D43" i="6"/>
  <c r="C23" i="1" s="1"/>
  <c r="G42" i="6"/>
  <c r="G41" i="6"/>
  <c r="E23" i="1" l="1"/>
  <c r="G43" i="6"/>
  <c r="C10" i="1" l="1"/>
  <c r="E15" i="3" l="1"/>
  <c r="D15" i="3"/>
  <c r="E26" i="3"/>
  <c r="D26" i="3"/>
  <c r="G54" i="3" l="1"/>
  <c r="G30" i="3" l="1"/>
  <c r="G25" i="3"/>
  <c r="G14" i="3"/>
  <c r="J2" i="4"/>
  <c r="I2" i="4"/>
  <c r="H2" i="4"/>
  <c r="C33" i="4" s="1"/>
  <c r="D37" i="1"/>
  <c r="C37" i="1"/>
  <c r="D26" i="1"/>
  <c r="C26" i="1"/>
  <c r="G46" i="3"/>
  <c r="G2" i="6"/>
  <c r="G2" i="3"/>
  <c r="D25" i="1"/>
  <c r="C25" i="1"/>
  <c r="E37" i="1" l="1"/>
  <c r="E25" i="1"/>
  <c r="E40" i="1"/>
  <c r="N10" i="7" s="1"/>
  <c r="A7" i="7"/>
  <c r="B7" i="7"/>
  <c r="E10" i="7" l="1"/>
  <c r="K10" i="7"/>
  <c r="A10" i="7"/>
  <c r="G10" i="7"/>
  <c r="C10" i="7"/>
  <c r="H10" i="7"/>
  <c r="M10" i="7"/>
  <c r="L10" i="7"/>
  <c r="D10" i="7"/>
  <c r="I10" i="7"/>
  <c r="B10" i="7"/>
  <c r="F10" i="7"/>
  <c r="J10" i="7"/>
  <c r="D17" i="1"/>
  <c r="E17" i="1" s="1"/>
  <c r="C16" i="1"/>
  <c r="E16" i="1" s="1"/>
  <c r="G31" i="6"/>
  <c r="E32" i="6"/>
  <c r="D21" i="1" s="1"/>
  <c r="D32" i="6"/>
  <c r="C21" i="1" s="1"/>
  <c r="D19" i="6"/>
  <c r="C19" i="1" s="1"/>
  <c r="G18" i="6"/>
  <c r="G37" i="6"/>
  <c r="G24" i="6"/>
  <c r="G3" i="6"/>
  <c r="G21" i="3"/>
  <c r="E37" i="3"/>
  <c r="D32" i="1" s="1"/>
  <c r="D37" i="3"/>
  <c r="C32" i="1" s="1"/>
  <c r="G36" i="3"/>
  <c r="G35" i="3"/>
  <c r="E19" i="6"/>
  <c r="D19" i="1" s="1"/>
  <c r="D25" i="6"/>
  <c r="C20" i="1" s="1"/>
  <c r="E25" i="6"/>
  <c r="D20" i="1" s="1"/>
  <c r="E48" i="3"/>
  <c r="G47" i="3"/>
  <c r="D48" i="3"/>
  <c r="G53" i="3"/>
  <c r="E11" i="6"/>
  <c r="D11" i="6"/>
  <c r="G49" i="6"/>
  <c r="G47" i="6"/>
  <c r="E38" i="6"/>
  <c r="D38" i="6"/>
  <c r="G36" i="6"/>
  <c r="G35" i="6"/>
  <c r="G30" i="6"/>
  <c r="G29" i="6"/>
  <c r="G28" i="6"/>
  <c r="G23" i="6"/>
  <c r="G22" i="6"/>
  <c r="G17" i="6"/>
  <c r="G16" i="6"/>
  <c r="G15" i="6"/>
  <c r="G14" i="6"/>
  <c r="G10" i="6"/>
  <c r="G9" i="6"/>
  <c r="D45" i="6" l="1"/>
  <c r="E45" i="6"/>
  <c r="E51" i="6" s="1"/>
  <c r="C22" i="1"/>
  <c r="D51" i="6"/>
  <c r="D22" i="1"/>
  <c r="E26" i="1"/>
  <c r="E21" i="1"/>
  <c r="E20" i="1"/>
  <c r="E19" i="1"/>
  <c r="B16" i="7"/>
  <c r="A16" i="7"/>
  <c r="G37" i="3"/>
  <c r="E32" i="1" s="1"/>
  <c r="G38" i="6"/>
  <c r="G25" i="6"/>
  <c r="G32" i="6"/>
  <c r="G11" i="6"/>
  <c r="G19" i="6"/>
  <c r="D62" i="3"/>
  <c r="E62" i="3"/>
  <c r="G68" i="3"/>
  <c r="G61" i="3"/>
  <c r="G60" i="3"/>
  <c r="G59" i="3"/>
  <c r="E56" i="3"/>
  <c r="D56" i="3"/>
  <c r="C34" i="1" s="1"/>
  <c r="D33" i="1"/>
  <c r="G52" i="3"/>
  <c r="E32" i="3"/>
  <c r="D31" i="1" s="1"/>
  <c r="D32" i="3"/>
  <c r="C31" i="1" s="1"/>
  <c r="G24" i="3"/>
  <c r="G23" i="3"/>
  <c r="G22" i="3"/>
  <c r="G20" i="3"/>
  <c r="G19" i="3"/>
  <c r="C30" i="1"/>
  <c r="D30" i="1"/>
  <c r="D29" i="1"/>
  <c r="C29" i="1"/>
  <c r="G55" i="3"/>
  <c r="G45" i="3"/>
  <c r="G44" i="3"/>
  <c r="G43" i="3"/>
  <c r="G42" i="3"/>
  <c r="G41" i="3"/>
  <c r="G40" i="3"/>
  <c r="G51" i="3"/>
  <c r="G31" i="3"/>
  <c r="G29" i="3"/>
  <c r="G18" i="3"/>
  <c r="G13" i="3"/>
  <c r="G12" i="3"/>
  <c r="G11" i="3"/>
  <c r="G10" i="3"/>
  <c r="G9" i="3"/>
  <c r="G3" i="3"/>
  <c r="G45" i="6" l="1"/>
  <c r="E22" i="1"/>
  <c r="D35" i="1"/>
  <c r="E65" i="3"/>
  <c r="E70" i="3" s="1"/>
  <c r="D65" i="3"/>
  <c r="D70" i="3" s="1"/>
  <c r="G56" i="3"/>
  <c r="E34" i="1" s="1"/>
  <c r="D34" i="1"/>
  <c r="G48" i="3"/>
  <c r="E33" i="1" s="1"/>
  <c r="C33" i="1"/>
  <c r="G62" i="3"/>
  <c r="E35" i="1" s="1"/>
  <c r="C35" i="1"/>
  <c r="G51" i="6"/>
  <c r="G32" i="3"/>
  <c r="E31" i="1" s="1"/>
  <c r="B19" i="7"/>
  <c r="G15" i="3"/>
  <c r="E29" i="1" s="1"/>
  <c r="G26" i="3"/>
  <c r="E30" i="1" s="1"/>
  <c r="J28" i="4"/>
  <c r="J27" i="4"/>
  <c r="J26" i="4"/>
  <c r="J25" i="4"/>
  <c r="J24" i="4"/>
  <c r="J23" i="4"/>
  <c r="J22" i="4"/>
  <c r="J21" i="4"/>
  <c r="J20" i="4"/>
  <c r="J19" i="4"/>
  <c r="J18" i="4"/>
  <c r="J17" i="4"/>
  <c r="J16" i="4"/>
  <c r="J15" i="4"/>
  <c r="J14" i="4"/>
  <c r="J13" i="4"/>
  <c r="J12" i="4"/>
  <c r="J11" i="4"/>
  <c r="J10" i="4"/>
  <c r="J9" i="4"/>
  <c r="G29" i="4"/>
  <c r="J3" i="4"/>
  <c r="E33" i="4"/>
  <c r="H7" i="4" l="1"/>
  <c r="I7" i="4"/>
  <c r="A19" i="7"/>
  <c r="G65" i="3"/>
  <c r="G70" i="3"/>
  <c r="J29" i="4"/>
  <c r="I29" i="4"/>
  <c r="D45" i="1" s="1"/>
  <c r="H29" i="4"/>
  <c r="F29" i="4"/>
  <c r="C45" i="1" l="1"/>
  <c r="B45" i="1"/>
  <c r="D8" i="1"/>
  <c r="D7" i="1"/>
  <c r="F18" i="1"/>
  <c r="E18" i="1"/>
  <c r="D18" i="1"/>
  <c r="C18" i="1"/>
  <c r="F36" i="1"/>
  <c r="F38" i="1" s="1"/>
  <c r="E36" i="1"/>
  <c r="E38" i="1" s="1"/>
  <c r="D36" i="1"/>
  <c r="D38" i="1" s="1"/>
  <c r="C36" i="1"/>
  <c r="C38" i="1" s="1"/>
  <c r="D6" i="1"/>
  <c r="F24" i="1" l="1"/>
  <c r="F27" i="1" s="1"/>
  <c r="C24" i="1"/>
  <c r="E24" i="1" s="1"/>
  <c r="D24" i="1"/>
  <c r="D27" i="1" s="1"/>
  <c r="D39" i="1" s="1"/>
  <c r="D41" i="1" s="1"/>
  <c r="E45" i="1"/>
  <c r="C27" i="1" l="1"/>
  <c r="L22" i="7"/>
  <c r="I22" i="7"/>
  <c r="A22" i="7"/>
  <c r="M22" i="7"/>
  <c r="D22" i="7"/>
  <c r="E22" i="7"/>
  <c r="C22" i="7"/>
  <c r="H22" i="7"/>
  <c r="G22" i="7"/>
  <c r="K22" i="7"/>
  <c r="F39" i="1"/>
  <c r="F41" i="1" s="1"/>
  <c r="N22" i="7"/>
  <c r="B22" i="7"/>
  <c r="F22" i="7"/>
  <c r="J22" i="7"/>
  <c r="E27" i="1" l="1"/>
  <c r="E39" i="1" s="1"/>
  <c r="E41" i="1" s="1"/>
  <c r="C39" i="1"/>
  <c r="C41" i="1" s="1"/>
  <c r="B13" i="7" l="1"/>
  <c r="A13" i="7"/>
</calcChain>
</file>

<file path=xl/sharedStrings.xml><?xml version="1.0" encoding="utf-8"?>
<sst xmlns="http://schemas.openxmlformats.org/spreadsheetml/2006/main" count="226" uniqueCount="209">
  <si>
    <t xml:space="preserve">          Tax Increment</t>
  </si>
  <si>
    <t xml:space="preserve">     Use of Money and Property</t>
  </si>
  <si>
    <t xml:space="preserve">     Intergovernmental</t>
  </si>
  <si>
    <t xml:space="preserve">     Sale of Capital Assets</t>
  </si>
  <si>
    <t xml:space="preserve">     Proceeds of Debt</t>
  </si>
  <si>
    <t>Item Description</t>
  </si>
  <si>
    <t>General</t>
  </si>
  <si>
    <t>Debt Service - Standby</t>
  </si>
  <si>
    <t>Budget</t>
  </si>
  <si>
    <t>Total - All Funds</t>
  </si>
  <si>
    <t xml:space="preserve">     Dredging</t>
  </si>
  <si>
    <t xml:space="preserve">     Erosion Control</t>
  </si>
  <si>
    <t xml:space="preserve">     Land Acquisition</t>
  </si>
  <si>
    <t xml:space="preserve">     Administrative Fees</t>
  </si>
  <si>
    <t xml:space="preserve">     Debt Payments</t>
  </si>
  <si>
    <t xml:space="preserve">     Transfers In</t>
  </si>
  <si>
    <t>State of Iowa</t>
  </si>
  <si>
    <t>Financial Report</t>
  </si>
  <si>
    <t>Fiscal Year Ended</t>
  </si>
  <si>
    <t>Diamondhead Lake Rural Improvement Zone</t>
  </si>
  <si>
    <t>Holiday Lake Rural Improvement Zone</t>
  </si>
  <si>
    <t>Panorama Lake Rural Improvement Zone</t>
  </si>
  <si>
    <t>Sundown Lake Rural Improvement Zone</t>
  </si>
  <si>
    <t>Sun Valley Rural Improvement Zone</t>
  </si>
  <si>
    <t>Name</t>
  </si>
  <si>
    <t>Title</t>
  </si>
  <si>
    <t>Mailing</t>
  </si>
  <si>
    <t>City_State</t>
  </si>
  <si>
    <t>1294 Bee Tree Lane</t>
  </si>
  <si>
    <t>Ellston, IA 50074</t>
  </si>
  <si>
    <t>Clerk/Secretary</t>
  </si>
  <si>
    <t>9229 Diamondhead Drive</t>
  </si>
  <si>
    <t>Dexter, IA  50070</t>
  </si>
  <si>
    <t>2018 Franklin Drive</t>
  </si>
  <si>
    <t>Brooklyn, IA  52211</t>
  </si>
  <si>
    <t xml:space="preserve">     Transfers Out</t>
  </si>
  <si>
    <t>P.O. Box 157</t>
  </si>
  <si>
    <t>Panora, IA  50216</t>
  </si>
  <si>
    <t>Form RIZ-AFR-1</t>
  </si>
  <si>
    <t>Debt Name</t>
  </si>
  <si>
    <t>Original Amount</t>
  </si>
  <si>
    <t>of Issue</t>
  </si>
  <si>
    <t>Amount</t>
  </si>
  <si>
    <t>Outstanding</t>
  </si>
  <si>
    <t>Principal</t>
  </si>
  <si>
    <t>Paid During</t>
  </si>
  <si>
    <t>Interest</t>
  </si>
  <si>
    <t>Date of</t>
  </si>
  <si>
    <t xml:space="preserve">TOTAL   </t>
  </si>
  <si>
    <t>Debt Outstanding, Issued, and Retired</t>
  </si>
  <si>
    <t>Assessed Value</t>
  </si>
  <si>
    <t>Assessed Value less Millitary Exempt</t>
  </si>
  <si>
    <t>Debt Limit</t>
  </si>
  <si>
    <t>Debt</t>
  </si>
  <si>
    <t>Issue</t>
  </si>
  <si>
    <t>Debt Limitation Calculation</t>
  </si>
  <si>
    <t>DREDGING</t>
  </si>
  <si>
    <t xml:space="preserve">   Equipment Rental</t>
  </si>
  <si>
    <t xml:space="preserve">   Equipment Repair</t>
  </si>
  <si>
    <t xml:space="preserve">   Equipment Purchase</t>
  </si>
  <si>
    <t xml:space="preserve">     Subtotal Dredging</t>
  </si>
  <si>
    <t xml:space="preserve">   Payments to Operators</t>
  </si>
  <si>
    <t>EROSION CONTROL</t>
  </si>
  <si>
    <t xml:space="preserve">   Shoreline Improvements</t>
  </si>
  <si>
    <t xml:space="preserve">   Rip Rapping</t>
  </si>
  <si>
    <t xml:space="preserve">   Non-Rip Rap Shoreline Maintenance</t>
  </si>
  <si>
    <t xml:space="preserve">   Equipment Maintenance</t>
  </si>
  <si>
    <t xml:space="preserve">   Erosion Control Supply Purchase</t>
  </si>
  <si>
    <t xml:space="preserve">   Dredging Supply Purchase</t>
  </si>
  <si>
    <t>LAND ACQUISITION</t>
  </si>
  <si>
    <t xml:space="preserve">   Land Purchases</t>
  </si>
  <si>
    <t xml:space="preserve">   Legal Fees - Land Purchase</t>
  </si>
  <si>
    <t xml:space="preserve">      Subtotal Land Acquisition</t>
  </si>
  <si>
    <t xml:space="preserve">   Bank Fees</t>
  </si>
  <si>
    <t xml:space="preserve">   Property Insurance</t>
  </si>
  <si>
    <t xml:space="preserve">   Liability Insurance</t>
  </si>
  <si>
    <t xml:space="preserve">   Utility Payments</t>
  </si>
  <si>
    <t xml:space="preserve">   Office Equipment / Building Rental Fees</t>
  </si>
  <si>
    <t xml:space="preserve">   Office Equipment / Supply Purchase</t>
  </si>
  <si>
    <t xml:space="preserve">      Subtotal Administrative Fees</t>
  </si>
  <si>
    <t>PROFESSIONAL FEES</t>
  </si>
  <si>
    <t xml:space="preserve">   Engineering Fees</t>
  </si>
  <si>
    <t xml:space="preserve">   Consulting Fees</t>
  </si>
  <si>
    <t xml:space="preserve">      Subtotal Professional Fees</t>
  </si>
  <si>
    <t xml:space="preserve">     Professional Fees</t>
  </si>
  <si>
    <t>DEBT SERVICE</t>
  </si>
  <si>
    <t xml:space="preserve">   Principal Payment</t>
  </si>
  <si>
    <t xml:space="preserve">   Interest Payment</t>
  </si>
  <si>
    <t xml:space="preserve">   Debt Payment Fees</t>
  </si>
  <si>
    <t xml:space="preserve">   Accounting / Auditing Fees</t>
  </si>
  <si>
    <t>TOTAL EXPENDITURES</t>
  </si>
  <si>
    <t>USE OF MONEY &amp; PROPERTY</t>
  </si>
  <si>
    <t xml:space="preserve">   Interest Income - Bank Accounts</t>
  </si>
  <si>
    <t xml:space="preserve">   Investment Income</t>
  </si>
  <si>
    <t xml:space="preserve">   Rental Income</t>
  </si>
  <si>
    <t xml:space="preserve">   Farm / Ag Land Income</t>
  </si>
  <si>
    <t xml:space="preserve">   Legal / Lobby Fees</t>
  </si>
  <si>
    <t xml:space="preserve">   Election Fees</t>
  </si>
  <si>
    <t xml:space="preserve">      Subtotal Use of Money &amp; Property</t>
  </si>
  <si>
    <t>INTERGOVERNMENTAL</t>
  </si>
  <si>
    <t xml:space="preserve">   Federal Grants &amp; Payments</t>
  </si>
  <si>
    <t xml:space="preserve">   State Grants &amp; Payments</t>
  </si>
  <si>
    <t xml:space="preserve">      Subtotal Intergovernmental</t>
  </si>
  <si>
    <t xml:space="preserve">   Local Grants &amp; Payments</t>
  </si>
  <si>
    <t>CHARGES / FEES FOR SERVICE</t>
  </si>
  <si>
    <t xml:space="preserve">     Charges / Fees for Service</t>
  </si>
  <si>
    <t xml:space="preserve">   Non-Lake Watershed Erosion Control</t>
  </si>
  <si>
    <t>WATER QUALITY</t>
  </si>
  <si>
    <t xml:space="preserve">      Subtotal Water Quality</t>
  </si>
  <si>
    <t xml:space="preserve">   Boat Wash Fees</t>
  </si>
  <si>
    <t xml:space="preserve">   Dock Fees</t>
  </si>
  <si>
    <t xml:space="preserve">      Subtotal Charges / Fees for Service</t>
  </si>
  <si>
    <t xml:space="preserve">     Water Quality</t>
  </si>
  <si>
    <t>SALE OF CAPITAL ASSETS</t>
  </si>
  <si>
    <t xml:space="preserve">   Equipment Sales</t>
  </si>
  <si>
    <t xml:space="preserve">   Land Sales</t>
  </si>
  <si>
    <t xml:space="preserve">   Other Capital Asset Sales</t>
  </si>
  <si>
    <t xml:space="preserve">   Other Charges / Fees for Service</t>
  </si>
  <si>
    <t xml:space="preserve">   Other Use of Money &amp; Property</t>
  </si>
  <si>
    <t xml:space="preserve">     Subtotal Property Tax</t>
  </si>
  <si>
    <t xml:space="preserve">      Subtotal Sale of Capital Assests</t>
  </si>
  <si>
    <t>PROCEEDS OF DEBT</t>
  </si>
  <si>
    <t>DEBT OUTSTANDING</t>
  </si>
  <si>
    <t>ERROR/REVIEW FLAGS LISTING PAGE</t>
  </si>
  <si>
    <r>
      <t xml:space="preserve">ERROR OR REVIEW FLAGS LISTED ON THIS PAGE ARE IN </t>
    </r>
    <r>
      <rPr>
        <b/>
        <sz val="14"/>
        <color rgb="FFFF0000"/>
        <rFont val="Garamond"/>
        <family val="1"/>
      </rPr>
      <t>RED</t>
    </r>
  </si>
  <si>
    <t>YOU HAVE AN ERROR OR REVIEW FLAG ON THE REPORT OR IT IS NOT FINISHED (scroll down to view)</t>
  </si>
  <si>
    <t>(1)</t>
  </si>
  <si>
    <t>Rural Improvement Zone Name</t>
  </si>
  <si>
    <t>PLEASE CORRECT ALL ERRORS DISPLAYED IN ORDER TO PREVENT THE REPORT FROM BEING RETURNED FOR CORRECTION.</t>
  </si>
  <si>
    <t>(2)</t>
  </si>
  <si>
    <t>(3)</t>
  </si>
  <si>
    <t>(4)</t>
  </si>
  <si>
    <t>(5)</t>
  </si>
  <si>
    <t>(6)</t>
  </si>
  <si>
    <t>Beginning Fund Balance</t>
  </si>
  <si>
    <t>Ending Fund Balance</t>
  </si>
  <si>
    <t>TIF Revenue Amount</t>
  </si>
  <si>
    <t>Transfers In / Out Balance</t>
  </si>
  <si>
    <t>Budget Totals</t>
  </si>
  <si>
    <t>Click on any of the following links to VIEW the information.</t>
  </si>
  <si>
    <r>
      <t xml:space="preserve">        Annual Financial Report Instructions       </t>
    </r>
    <r>
      <rPr>
        <i/>
        <sz val="14"/>
        <color indexed="13"/>
        <rFont val="Arial"/>
        <family val="2"/>
      </rPr>
      <t>( These instructions will print when you print this page. )</t>
    </r>
  </si>
  <si>
    <t>INSTRUCTIONS FOR ANNUAL FINANCIAL REPORT YEAR ENDED JUNE 30, 2015</t>
  </si>
  <si>
    <t>RETURN TO TOP</t>
  </si>
  <si>
    <t>Rural Improvement Zone Annual Financial Report Help</t>
  </si>
  <si>
    <t>Principal Outstanding July 1st</t>
  </si>
  <si>
    <t>Principal Outstanding June 30th</t>
  </si>
  <si>
    <t>CERTIFICATION</t>
  </si>
  <si>
    <t>The foregoing report is correct to the best of my knowledge and ability</t>
  </si>
  <si>
    <t>Receipts and Other Financing Sources</t>
  </si>
  <si>
    <t>Taxes</t>
  </si>
  <si>
    <t xml:space="preserve">          Standby Property Tax</t>
  </si>
  <si>
    <t xml:space="preserve">             Subtotal - Taxes</t>
  </si>
  <si>
    <t xml:space="preserve">             Subtotal - Receipts</t>
  </si>
  <si>
    <t xml:space="preserve">         Total Receipts &amp; Other Financing Sources</t>
  </si>
  <si>
    <t xml:space="preserve">             Subtotal - Disbursements</t>
  </si>
  <si>
    <t>Disbursements and Other Financing Uses</t>
  </si>
  <si>
    <t xml:space="preserve">         Total Disbursements &amp; Transfers</t>
  </si>
  <si>
    <t>Excess receipts and other sources over (under) disbursements And other financing uses</t>
  </si>
  <si>
    <t xml:space="preserve">Beginning Fund Balances July 1st </t>
  </si>
  <si>
    <t xml:space="preserve">Ending Fund Balances June 30th </t>
  </si>
  <si>
    <t xml:space="preserve">                        DISBURSEMENTS AND OTHER FINANCING USES</t>
  </si>
  <si>
    <t xml:space="preserve">   Lake Water Quality Disbursements</t>
  </si>
  <si>
    <t xml:space="preserve">   Watershed Water Quality Disbursements</t>
  </si>
  <si>
    <t xml:space="preserve">      Subtotal Debt Service Fees</t>
  </si>
  <si>
    <t>TOTAL DISBURSEMENTS &amp; TRANSFERS OUT</t>
  </si>
  <si>
    <t xml:space="preserve">                        RECEIPTS AND OTHER FINANCING SOURCES</t>
  </si>
  <si>
    <t>TAX RECEIPTS</t>
  </si>
  <si>
    <t xml:space="preserve">   Tax Increment Financing</t>
  </si>
  <si>
    <t xml:space="preserve">   Standby Property Tax</t>
  </si>
  <si>
    <t>TRANSFERS IN</t>
  </si>
  <si>
    <t>TOTAL RECEIPTS</t>
  </si>
  <si>
    <t>TOTAL RECEIPTS &amp; TRANSFERS IN</t>
  </si>
  <si>
    <t xml:space="preserve">   Other Administrative Fees</t>
  </si>
  <si>
    <t xml:space="preserve">      Subtotal Erosion Control</t>
  </si>
  <si>
    <t xml:space="preserve">   Other Erosion Control Disbursements</t>
  </si>
  <si>
    <t xml:space="preserve">   Other Land Acquisition Disbursements</t>
  </si>
  <si>
    <t xml:space="preserve">   Other Dredging Disbursements</t>
  </si>
  <si>
    <t>TRANSFERS OUT</t>
  </si>
  <si>
    <t>Signature of Clerk</t>
  </si>
  <si>
    <t>Printed Name of Clerk</t>
  </si>
  <si>
    <t>Signature of President, Board of Trustees</t>
  </si>
  <si>
    <t>Date of Approval by Board of Trustees</t>
  </si>
  <si>
    <t>357H.9A(1) - Annual Financial Report</t>
  </si>
  <si>
    <t>(A)
Line
#</t>
  </si>
  <si>
    <r>
      <t xml:space="preserve">(B)
</t>
    </r>
    <r>
      <rPr>
        <b/>
        <u/>
        <sz val="12"/>
        <color theme="1"/>
        <rFont val="Garamond"/>
        <family val="1"/>
      </rPr>
      <t>Item Description</t>
    </r>
  </si>
  <si>
    <r>
      <t xml:space="preserve">(C)
</t>
    </r>
    <r>
      <rPr>
        <b/>
        <u/>
        <sz val="12"/>
        <color theme="1"/>
        <rFont val="Garamond"/>
        <family val="1"/>
      </rPr>
      <t>General Fund</t>
    </r>
  </si>
  <si>
    <r>
      <t xml:space="preserve">(D)
</t>
    </r>
    <r>
      <rPr>
        <b/>
        <u/>
        <sz val="12"/>
        <color theme="1"/>
        <rFont val="Garamond"/>
        <family val="1"/>
      </rPr>
      <t>Debt Service Fund</t>
    </r>
  </si>
  <si>
    <r>
      <t xml:space="preserve">(E)
</t>
    </r>
    <r>
      <rPr>
        <b/>
        <u/>
        <sz val="12"/>
        <color theme="1"/>
        <rFont val="Garamond"/>
        <family val="1"/>
      </rPr>
      <t>TOTAL</t>
    </r>
  </si>
  <si>
    <t xml:space="preserve">   Equipment Fees</t>
  </si>
  <si>
    <t>ADMINISTRATION</t>
  </si>
  <si>
    <t>Total Principal</t>
  </si>
  <si>
    <t>Total Interest</t>
  </si>
  <si>
    <t>July 1</t>
  </si>
  <si>
    <t>Not later than December 1 of each year on forms and pursuant to the instructions prescribed by the department of management, the board of trustees shall file with the county auditor an annual financial report showing the rural improvement zone's financial condition as of June 30 and the results of operations for the year then ended.</t>
  </si>
  <si>
    <t xml:space="preserve">       357H.9A - The Annual Financial Report</t>
  </si>
  <si>
    <t xml:space="preserve">   Other Professional Fees</t>
  </si>
  <si>
    <t xml:space="preserve"> X   5% =</t>
  </si>
  <si>
    <t>MISCELLANEOUS</t>
  </si>
  <si>
    <t xml:space="preserve">      Subtotal Miscellaneous</t>
  </si>
  <si>
    <t xml:space="preserve">   Enter Miscellaneous Expenditure Type</t>
  </si>
  <si>
    <t xml:space="preserve">     Miscellaneous</t>
  </si>
  <si>
    <t>P.O. Box 1104</t>
  </si>
  <si>
    <t>Centerville, IA  52544</t>
  </si>
  <si>
    <t>Principal Paid FY2021</t>
  </si>
  <si>
    <t>Interest Paid FY2021</t>
  </si>
  <si>
    <t>2022 - 2023</t>
  </si>
  <si>
    <t>Updated 07-17-2023</t>
  </si>
  <si>
    <t>Form RIZ-AFR-4
Updated 07-17-2023</t>
  </si>
  <si>
    <t>RIZ-AFR-2 
Updated 07-17-2023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</si>
</sst>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409]mmmm\ d\,\ yyyy;@"/>
    <numFmt numFmtId="165" formatCode="mmmm\ d"/>
    <numFmt numFmtId="166" formatCode="mm/dd/yy;@"/>
  </numFmts>
  <fonts count="52" x14ac:knownFonts="1">
    <font>
      <sz val="11"/>
      <color theme="1"/>
      <name val="Calibri"/>
      <family val="2"/>
      <scheme val="minor"/>
    </font>
    <font>
      <b/>
      <sz val="14"/>
      <color theme="1"/>
      <name val="Calibri"/>
      <family val="2"/>
      <scheme val="minor"/>
    </font>
    <font>
      <sz val="11"/>
      <color rgb="FF0000FF"/>
      <name val="Calibri"/>
      <family val="2"/>
      <scheme val="minor"/>
    </font>
    <font>
      <sz val="11"/>
      <name val="Calibri"/>
      <family val="2"/>
      <scheme val="minor"/>
    </font>
    <font>
      <b/>
      <sz val="11"/>
      <color rgb="FF0000FF"/>
      <name val="Calibri"/>
      <family val="2"/>
      <scheme val="minor"/>
    </font>
    <font>
      <b/>
      <sz val="18"/>
      <color theme="1"/>
      <name val="Calibri"/>
      <family val="2"/>
      <scheme val="minor"/>
    </font>
    <font>
      <b/>
      <sz val="11"/>
      <name val="Calibri"/>
      <family val="2"/>
      <scheme val="minor"/>
    </font>
    <font>
      <sz val="6"/>
      <color theme="1"/>
      <name val="Arial Narrow"/>
      <family val="2"/>
    </font>
    <font>
      <b/>
      <sz val="12"/>
      <color theme="1"/>
      <name val="Garamond"/>
      <family val="1"/>
    </font>
    <font>
      <sz val="12"/>
      <color theme="1"/>
      <name val="Garamond"/>
      <family val="1"/>
    </font>
    <font>
      <b/>
      <sz val="14"/>
      <color theme="1"/>
      <name val="Garamond"/>
      <family val="1"/>
    </font>
    <font>
      <sz val="11"/>
      <color theme="1"/>
      <name val="Garamond"/>
      <family val="1"/>
    </font>
    <font>
      <b/>
      <sz val="11"/>
      <color theme="1"/>
      <name val="Garamond"/>
      <family val="1"/>
    </font>
    <font>
      <b/>
      <sz val="11"/>
      <color theme="1"/>
      <name val="Calibri"/>
      <family val="2"/>
      <scheme val="minor"/>
    </font>
    <font>
      <sz val="14"/>
      <color theme="1"/>
      <name val="Calibri"/>
      <family val="2"/>
      <scheme val="minor"/>
    </font>
    <font>
      <b/>
      <sz val="12"/>
      <color theme="1"/>
      <name val="Calibri"/>
      <family val="2"/>
      <scheme val="minor"/>
    </font>
    <font>
      <b/>
      <sz val="12"/>
      <color rgb="FF0000FF"/>
      <name val="Garamond"/>
      <family val="1"/>
    </font>
    <font>
      <sz val="12"/>
      <color rgb="FF0000FF"/>
      <name val="Garamond"/>
      <family val="1"/>
    </font>
    <font>
      <sz val="14"/>
      <color theme="1"/>
      <name val="Garamond"/>
      <family val="1"/>
    </font>
    <font>
      <b/>
      <sz val="18"/>
      <color theme="1"/>
      <name val="Garamond"/>
      <family val="1"/>
    </font>
    <font>
      <b/>
      <sz val="14"/>
      <color rgb="FFFF0000"/>
      <name val="Garamond"/>
      <family val="1"/>
    </font>
    <font>
      <b/>
      <i/>
      <sz val="12"/>
      <color rgb="FFFF0000"/>
      <name val="Garamond"/>
      <family val="1"/>
    </font>
    <font>
      <sz val="11"/>
      <color theme="1"/>
      <name val="Calibri"/>
      <family val="2"/>
      <scheme val="minor"/>
    </font>
    <font>
      <b/>
      <sz val="14"/>
      <color rgb="FFFF0000"/>
      <name val="Calibri"/>
      <family val="2"/>
      <scheme val="minor"/>
    </font>
    <font>
      <b/>
      <sz val="16"/>
      <name val="Garamond"/>
      <family val="1"/>
    </font>
    <font>
      <sz val="14"/>
      <color rgb="FFFF0000"/>
      <name val="Arial Black"/>
      <family val="2"/>
    </font>
    <font>
      <sz val="10"/>
      <name val="Arial"/>
      <family val="2"/>
    </font>
    <font>
      <sz val="12"/>
      <name val="Arial"/>
      <family val="2"/>
    </font>
    <font>
      <b/>
      <sz val="26"/>
      <color indexed="16"/>
      <name val="Arial"/>
      <family val="2"/>
    </font>
    <font>
      <b/>
      <sz val="12"/>
      <name val="Arial"/>
      <family val="2"/>
    </font>
    <font>
      <b/>
      <i/>
      <sz val="14"/>
      <color indexed="9"/>
      <name val="Arial"/>
      <family val="2"/>
    </font>
    <font>
      <b/>
      <i/>
      <sz val="12"/>
      <color indexed="13"/>
      <name val="Arial"/>
      <family val="2"/>
    </font>
    <font>
      <b/>
      <sz val="10"/>
      <color indexed="18"/>
      <name val="Arial"/>
      <family val="2"/>
    </font>
    <font>
      <b/>
      <sz val="18"/>
      <color indexed="13"/>
      <name val="Arial"/>
      <family val="2"/>
    </font>
    <font>
      <i/>
      <sz val="14"/>
      <color indexed="13"/>
      <name val="Arial"/>
      <family val="2"/>
    </font>
    <font>
      <b/>
      <sz val="16"/>
      <color indexed="16"/>
      <name val="Arial"/>
      <family val="2"/>
    </font>
    <font>
      <b/>
      <sz val="18"/>
      <color theme="0"/>
      <name val="Arial"/>
      <family val="2"/>
    </font>
    <font>
      <sz val="14"/>
      <name val="Arial"/>
      <family val="2"/>
    </font>
    <font>
      <b/>
      <sz val="14"/>
      <color indexed="62"/>
      <name val="Arial"/>
      <family val="2"/>
    </font>
    <font>
      <sz val="10"/>
      <color theme="1"/>
      <name val="Calibri"/>
      <family val="2"/>
    </font>
    <font>
      <b/>
      <u/>
      <sz val="11"/>
      <color theme="1"/>
      <name val="Garamond"/>
      <family val="1"/>
    </font>
    <font>
      <b/>
      <u/>
      <sz val="14"/>
      <color theme="1"/>
      <name val="Garamond"/>
      <family val="1"/>
    </font>
    <font>
      <sz val="16"/>
      <color theme="1"/>
      <name val="Garamond"/>
      <family val="1"/>
    </font>
    <font>
      <b/>
      <sz val="16"/>
      <color theme="1"/>
      <name val="Garamond"/>
      <family val="1"/>
    </font>
    <font>
      <sz val="6"/>
      <color theme="1"/>
      <name val="Garamond"/>
      <family val="1"/>
    </font>
    <font>
      <sz val="11"/>
      <color rgb="FF0000FF"/>
      <name val="Garamond"/>
      <family val="1"/>
    </font>
    <font>
      <sz val="14"/>
      <color rgb="FF0000FF"/>
      <name val="Garamond"/>
      <family val="1"/>
    </font>
    <font>
      <b/>
      <sz val="16"/>
      <color rgb="FF0000FF"/>
      <name val="Garamond"/>
      <family val="1"/>
    </font>
    <font>
      <sz val="18"/>
      <color theme="1"/>
      <name val="Garamond"/>
      <family val="1"/>
    </font>
    <font>
      <b/>
      <u/>
      <sz val="12"/>
      <color theme="1"/>
      <name val="Garamond"/>
      <family val="1"/>
    </font>
    <font>
      <b/>
      <sz val="11"/>
      <color rgb="FF0000FF"/>
      <name val="Garamond"/>
      <family val="1"/>
    </font>
    <font>
      <b/>
      <sz val="14"/>
      <color rgb="FF0000FF"/>
      <name val="Garamond"/>
      <family val="1"/>
    </font>
  </fonts>
  <fills count="7">
    <fill>
      <patternFill patternType="none"/>
    </fill>
    <fill>
      <patternFill patternType="gray125"/>
    </fill>
    <fill>
      <patternFill patternType="solid">
        <fgColor rgb="FFFFFFCC"/>
        <bgColor indexed="64"/>
      </patternFill>
    </fill>
    <fill>
      <patternFill patternType="gray125">
        <bgColor auto="1"/>
      </patternFill>
    </fill>
    <fill>
      <patternFill patternType="solid">
        <fgColor rgb="FFFFFF00"/>
        <bgColor indexed="64"/>
      </patternFill>
    </fill>
    <fill>
      <patternFill patternType="solid">
        <fgColor indexed="43"/>
        <bgColor indexed="64"/>
      </patternFill>
    </fill>
    <fill>
      <patternFill patternType="solid">
        <fgColor indexed="56"/>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indexed="64"/>
      </left>
      <right style="thin">
        <color indexed="64"/>
      </right>
      <top/>
      <bottom style="medium">
        <color indexed="64"/>
      </bottom>
      <diagonal/>
    </border>
    <border>
      <left style="hair">
        <color auto="1"/>
      </left>
      <right style="medium">
        <color auto="1"/>
      </right>
      <top style="thin">
        <color auto="1"/>
      </top>
      <bottom style="thin">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hair">
        <color auto="1"/>
      </left>
      <right style="hair">
        <color auto="1"/>
      </right>
      <top style="thin">
        <color auto="1"/>
      </top>
      <bottom style="thin">
        <color auto="1"/>
      </bottom>
      <diagonal/>
    </border>
    <border>
      <left/>
      <right style="hair">
        <color auto="1"/>
      </right>
      <top style="medium">
        <color auto="1"/>
      </top>
      <bottom/>
      <diagonal/>
    </border>
    <border>
      <left/>
      <right style="hair">
        <color auto="1"/>
      </right>
      <top style="thin">
        <color auto="1"/>
      </top>
      <bottom style="thin">
        <color auto="1"/>
      </bottom>
      <diagonal/>
    </border>
    <border>
      <left/>
      <right style="hair">
        <color auto="1"/>
      </right>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thin">
        <color indexed="64"/>
      </right>
      <top style="medium">
        <color auto="1"/>
      </top>
      <bottom/>
      <diagonal/>
    </border>
    <border>
      <left/>
      <right style="thin">
        <color indexed="64"/>
      </right>
      <top/>
      <bottom/>
      <diagonal/>
    </border>
    <border>
      <left/>
      <right style="thin">
        <color indexed="64"/>
      </right>
      <top/>
      <bottom style="medium">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medium">
        <color indexed="64"/>
      </top>
      <bottom style="medium">
        <color indexed="64"/>
      </bottom>
      <diagonal/>
    </border>
    <border>
      <left/>
      <right style="thick">
        <color indexed="64"/>
      </right>
      <top style="medium">
        <color auto="1"/>
      </top>
      <bottom style="medium">
        <color auto="1"/>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s>
  <cellStyleXfs count="8">
    <xf numFmtId="0" fontId="0" fillId="0" borderId="0"/>
    <xf numFmtId="0" fontId="26" fillId="0" borderId="0"/>
    <xf numFmtId="0" fontId="32" fillId="0" borderId="0" applyNumberFormat="0" applyFill="0" applyBorder="0" applyAlignment="0" applyProtection="0">
      <alignment vertical="top"/>
      <protection locked="0"/>
    </xf>
    <xf numFmtId="0" fontId="39" fillId="0" borderId="0"/>
    <xf numFmtId="0" fontId="26" fillId="0" borderId="0"/>
    <xf numFmtId="0" fontId="22" fillId="0" borderId="0"/>
    <xf numFmtId="9" fontId="26" fillId="0" borderId="0" applyFont="0" applyFill="0" applyBorder="0" applyAlignment="0" applyProtection="0"/>
    <xf numFmtId="9" fontId="26" fillId="0" borderId="0" applyFont="0" applyFill="0" applyBorder="0" applyAlignment="0" applyProtection="0"/>
  </cellStyleXfs>
  <cellXfs count="414">
    <xf numFmtId="0" fontId="0" fillId="0" borderId="0" xfId="0"/>
    <xf numFmtId="0" fontId="0" fillId="0" borderId="11" xfId="0" applyBorder="1"/>
    <xf numFmtId="0" fontId="0" fillId="1" borderId="2" xfId="0" applyFill="1" applyBorder="1"/>
    <xf numFmtId="38" fontId="4" fillId="0" borderId="4" xfId="0" applyNumberFormat="1" applyFont="1" applyBorder="1"/>
    <xf numFmtId="0" fontId="5" fillId="0" borderId="34" xfId="0" applyFont="1" applyBorder="1" applyAlignment="1">
      <alignment horizontal="center" vertical="center"/>
    </xf>
    <xf numFmtId="15" fontId="5" fillId="0" borderId="34" xfId="0" applyNumberFormat="1" applyFont="1" applyBorder="1" applyAlignment="1">
      <alignment horizontal="center" vertical="center"/>
    </xf>
    <xf numFmtId="0" fontId="0" fillId="0" borderId="38" xfId="0" applyBorder="1"/>
    <xf numFmtId="0" fontId="0" fillId="0" borderId="39" xfId="0" applyBorder="1"/>
    <xf numFmtId="0" fontId="0" fillId="0" borderId="5" xfId="0" applyBorder="1"/>
    <xf numFmtId="0" fontId="0" fillId="0" borderId="40" xfId="0" applyBorder="1"/>
    <xf numFmtId="0" fontId="0" fillId="0" borderId="0" xfId="0" applyBorder="1"/>
    <xf numFmtId="0" fontId="0" fillId="0" borderId="42" xfId="0" applyBorder="1"/>
    <xf numFmtId="0" fontId="0" fillId="0" borderId="43" xfId="0" applyBorder="1"/>
    <xf numFmtId="164" fontId="5" fillId="0" borderId="34" xfId="0" applyNumberFormat="1" applyFont="1" applyBorder="1" applyAlignment="1">
      <alignment horizontal="center" vertical="center"/>
    </xf>
    <xf numFmtId="0" fontId="7" fillId="0" borderId="37" xfId="0" applyFont="1" applyBorder="1"/>
    <xf numFmtId="0" fontId="7" fillId="0" borderId="34" xfId="0" applyFont="1" applyBorder="1"/>
    <xf numFmtId="0" fontId="10" fillId="0" borderId="10" xfId="0" applyFont="1" applyBorder="1"/>
    <xf numFmtId="0" fontId="12" fillId="0" borderId="0" xfId="0" applyFont="1"/>
    <xf numFmtId="0" fontId="8" fillId="0" borderId="5" xfId="0" applyFont="1" applyBorder="1" applyAlignment="1">
      <alignment horizontal="center"/>
    </xf>
    <xf numFmtId="0" fontId="8" fillId="0" borderId="0" xfId="0" applyFont="1" applyBorder="1" applyAlignment="1">
      <alignment horizontal="center"/>
    </xf>
    <xf numFmtId="0" fontId="8" fillId="0" borderId="11" xfId="0" applyFont="1" applyBorder="1" applyAlignment="1">
      <alignment horizontal="center"/>
    </xf>
    <xf numFmtId="165" fontId="8" fillId="0" borderId="43" xfId="0" applyNumberFormat="1" applyFont="1" applyBorder="1" applyAlignment="1">
      <alignment horizontal="center"/>
    </xf>
    <xf numFmtId="0" fontId="8" fillId="0" borderId="15" xfId="0" applyFont="1" applyBorder="1" applyAlignment="1">
      <alignment horizontal="center"/>
    </xf>
    <xf numFmtId="0" fontId="8" fillId="0" borderId="2" xfId="0" applyFont="1" applyBorder="1" applyAlignment="1">
      <alignment horizontal="center"/>
    </xf>
    <xf numFmtId="0" fontId="8" fillId="0" borderId="51" xfId="0" applyFont="1" applyBorder="1" applyAlignment="1">
      <alignment horizontal="center"/>
    </xf>
    <xf numFmtId="165" fontId="8" fillId="0" borderId="0" xfId="0" applyNumberFormat="1" applyFont="1" applyBorder="1" applyAlignment="1">
      <alignment horizontal="center"/>
    </xf>
    <xf numFmtId="0" fontId="11" fillId="0" borderId="9" xfId="0" applyFont="1" applyBorder="1"/>
    <xf numFmtId="0" fontId="11" fillId="0" borderId="18" xfId="0" applyFont="1" applyBorder="1"/>
    <xf numFmtId="0" fontId="11" fillId="0" borderId="10" xfId="0" applyFont="1" applyBorder="1"/>
    <xf numFmtId="0" fontId="12" fillId="0" borderId="49" xfId="0" applyFont="1" applyBorder="1"/>
    <xf numFmtId="0" fontId="8" fillId="0" borderId="63" xfId="0" applyFont="1" applyBorder="1" applyAlignment="1">
      <alignment horizontal="center"/>
    </xf>
    <xf numFmtId="0" fontId="8" fillId="0" borderId="64" xfId="0" applyFont="1" applyBorder="1" applyAlignment="1">
      <alignment horizontal="center"/>
    </xf>
    <xf numFmtId="0" fontId="8" fillId="0" borderId="65" xfId="0" applyFont="1" applyBorder="1" applyAlignment="1">
      <alignment horizontal="center"/>
    </xf>
    <xf numFmtId="0" fontId="12" fillId="0" borderId="48" xfId="0" applyFont="1" applyBorder="1"/>
    <xf numFmtId="0" fontId="12" fillId="0" borderId="50" xfId="0" applyFont="1" applyBorder="1"/>
    <xf numFmtId="0" fontId="0" fillId="0" borderId="50" xfId="0" applyBorder="1"/>
    <xf numFmtId="0" fontId="14" fillId="0" borderId="0" xfId="0" applyFont="1" applyBorder="1"/>
    <xf numFmtId="0" fontId="13" fillId="0" borderId="0" xfId="0" applyFont="1" applyBorder="1"/>
    <xf numFmtId="0" fontId="0" fillId="1" borderId="71" xfId="0" applyFill="1" applyBorder="1"/>
    <xf numFmtId="0" fontId="0" fillId="1" borderId="0" xfId="0" applyFill="1" applyBorder="1"/>
    <xf numFmtId="38" fontId="3" fillId="2" borderId="24" xfId="0" applyNumberFormat="1" applyFont="1" applyFill="1" applyBorder="1" applyProtection="1">
      <protection locked="0"/>
    </xf>
    <xf numFmtId="38" fontId="3" fillId="2" borderId="12" xfId="0" applyNumberFormat="1" applyFont="1" applyFill="1" applyBorder="1" applyProtection="1">
      <protection locked="0"/>
    </xf>
    <xf numFmtId="0" fontId="1" fillId="2" borderId="18" xfId="0" applyFont="1" applyFill="1" applyBorder="1" applyAlignment="1" applyProtection="1">
      <alignment horizontal="center" vertical="center"/>
      <protection locked="0"/>
    </xf>
    <xf numFmtId="38" fontId="6" fillId="2" borderId="26" xfId="0" applyNumberFormat="1" applyFont="1" applyFill="1" applyBorder="1" applyProtection="1">
      <protection locked="0"/>
    </xf>
    <xf numFmtId="38" fontId="6" fillId="2" borderId="28" xfId="0" applyNumberFormat="1" applyFont="1" applyFill="1" applyBorder="1" applyProtection="1">
      <protection locked="0"/>
    </xf>
    <xf numFmtId="38" fontId="3" fillId="2" borderId="33" xfId="0" applyNumberFormat="1" applyFont="1" applyFill="1" applyBorder="1" applyProtection="1">
      <protection locked="0"/>
    </xf>
    <xf numFmtId="38" fontId="3" fillId="2" borderId="28" xfId="0" applyNumberFormat="1" applyFont="1" applyFill="1" applyBorder="1" applyProtection="1">
      <protection locked="0"/>
    </xf>
    <xf numFmtId="38" fontId="3" fillId="2" borderId="36" xfId="0" applyNumberFormat="1" applyFont="1" applyFill="1" applyBorder="1" applyProtection="1">
      <protection locked="0"/>
    </xf>
    <xf numFmtId="38" fontId="0" fillId="1" borderId="70" xfId="0" applyNumberFormat="1" applyFill="1" applyBorder="1" applyProtection="1">
      <protection locked="0"/>
    </xf>
    <xf numFmtId="38" fontId="2" fillId="1" borderId="69" xfId="0" applyNumberFormat="1" applyFont="1" applyFill="1" applyBorder="1"/>
    <xf numFmtId="0" fontId="0" fillId="1" borderId="49" xfId="0" applyFont="1" applyFill="1" applyBorder="1" applyAlignment="1">
      <alignment horizontal="center"/>
    </xf>
    <xf numFmtId="0" fontId="13" fillId="1" borderId="0" xfId="0" applyFont="1" applyFill="1" applyBorder="1"/>
    <xf numFmtId="38" fontId="0" fillId="1" borderId="0" xfId="0" applyNumberFormat="1" applyFill="1" applyBorder="1"/>
    <xf numFmtId="38" fontId="0" fillId="1" borderId="77" xfId="0" applyNumberFormat="1" applyFill="1" applyBorder="1" applyProtection="1">
      <protection locked="0"/>
    </xf>
    <xf numFmtId="38" fontId="0" fillId="1" borderId="76" xfId="0" applyNumberFormat="1" applyFill="1" applyBorder="1" applyProtection="1">
      <protection locked="0"/>
    </xf>
    <xf numFmtId="38" fontId="2" fillId="1" borderId="78" xfId="0" applyNumberFormat="1" applyFont="1" applyFill="1" applyBorder="1"/>
    <xf numFmtId="38" fontId="0" fillId="1" borderId="70" xfId="0" applyNumberFormat="1" applyFill="1" applyBorder="1"/>
    <xf numFmtId="0" fontId="0" fillId="1" borderId="74" xfId="0" applyFont="1" applyFill="1" applyBorder="1" applyAlignment="1">
      <alignment horizontal="center"/>
    </xf>
    <xf numFmtId="0" fontId="13" fillId="1" borderId="71" xfId="0" applyFont="1" applyFill="1" applyBorder="1"/>
    <xf numFmtId="38" fontId="2" fillId="1" borderId="70" xfId="0" applyNumberFormat="1" applyFont="1" applyFill="1" applyBorder="1" applyProtection="1">
      <protection locked="0"/>
    </xf>
    <xf numFmtId="38" fontId="0" fillId="1" borderId="40" xfId="0" applyNumberFormat="1" applyFill="1" applyBorder="1" applyProtection="1">
      <protection locked="0"/>
    </xf>
    <xf numFmtId="38" fontId="0" fillId="1" borderId="0" xfId="0" applyNumberFormat="1" applyFill="1" applyBorder="1" applyProtection="1">
      <protection locked="0"/>
    </xf>
    <xf numFmtId="38" fontId="2" fillId="1" borderId="11" xfId="0" applyNumberFormat="1" applyFont="1" applyFill="1" applyBorder="1"/>
    <xf numFmtId="0" fontId="0" fillId="1" borderId="74" xfId="0" applyFont="1" applyFill="1" applyBorder="1" applyAlignment="1">
      <alignment horizontal="center" vertical="center"/>
    </xf>
    <xf numFmtId="0" fontId="0" fillId="1" borderId="71" xfId="0" applyFill="1" applyBorder="1" applyAlignment="1">
      <alignment vertical="center"/>
    </xf>
    <xf numFmtId="38" fontId="0" fillId="1" borderId="45" xfId="0" applyNumberFormat="1" applyFill="1" applyBorder="1" applyAlignment="1" applyProtection="1">
      <alignment vertical="center"/>
      <protection locked="0"/>
    </xf>
    <xf numFmtId="38" fontId="0" fillId="1" borderId="64" xfId="0" applyNumberFormat="1" applyFill="1" applyBorder="1" applyAlignment="1" applyProtection="1">
      <alignment vertical="center"/>
      <protection locked="0"/>
    </xf>
    <xf numFmtId="38" fontId="2" fillId="1" borderId="11" xfId="0" applyNumberFormat="1" applyFont="1" applyFill="1" applyBorder="1" applyAlignment="1">
      <alignment vertical="center"/>
    </xf>
    <xf numFmtId="38" fontId="0" fillId="1" borderId="40" xfId="0" applyNumberFormat="1" applyFill="1" applyBorder="1" applyAlignment="1" applyProtection="1">
      <alignment vertical="center"/>
      <protection locked="0"/>
    </xf>
    <xf numFmtId="38" fontId="0" fillId="1" borderId="77" xfId="0" applyNumberFormat="1" applyFill="1" applyBorder="1" applyAlignment="1" applyProtection="1">
      <alignment vertical="center"/>
      <protection locked="0"/>
    </xf>
    <xf numFmtId="38" fontId="2" fillId="1" borderId="78" xfId="0" applyNumberFormat="1" applyFont="1" applyFill="1" applyBorder="1" applyAlignment="1">
      <alignment vertical="center"/>
    </xf>
    <xf numFmtId="38" fontId="2" fillId="1" borderId="69" xfId="0" applyNumberFormat="1" applyFont="1" applyFill="1" applyBorder="1" applyProtection="1"/>
    <xf numFmtId="0" fontId="0" fillId="1" borderId="76" xfId="0" applyFill="1" applyBorder="1"/>
    <xf numFmtId="0" fontId="0" fillId="1" borderId="80" xfId="0" applyFont="1" applyFill="1" applyBorder="1" applyAlignment="1">
      <alignment horizontal="center" vertical="center"/>
    </xf>
    <xf numFmtId="0" fontId="13" fillId="1" borderId="70" xfId="0" applyFont="1" applyFill="1" applyBorder="1" applyAlignment="1">
      <alignment vertical="center"/>
    </xf>
    <xf numFmtId="38" fontId="2" fillId="1" borderId="69" xfId="0" applyNumberFormat="1" applyFont="1" applyFill="1" applyBorder="1" applyAlignment="1" applyProtection="1">
      <alignment vertical="center"/>
    </xf>
    <xf numFmtId="0" fontId="0" fillId="1" borderId="79" xfId="0" applyFont="1" applyFill="1" applyBorder="1" applyAlignment="1">
      <alignment horizontal="center" vertical="center"/>
    </xf>
    <xf numFmtId="0" fontId="0" fillId="1" borderId="76" xfId="0" applyFill="1" applyBorder="1" applyAlignment="1">
      <alignment vertical="center"/>
    </xf>
    <xf numFmtId="0" fontId="0" fillId="1" borderId="70" xfId="0" applyFill="1" applyBorder="1" applyAlignment="1">
      <alignment vertical="center"/>
    </xf>
    <xf numFmtId="38" fontId="0" fillId="1" borderId="0" xfId="0" applyNumberFormat="1" applyFill="1" applyBorder="1" applyAlignment="1" applyProtection="1">
      <alignment vertical="center"/>
      <protection locked="0"/>
    </xf>
    <xf numFmtId="38" fontId="0" fillId="1" borderId="76" xfId="0" applyNumberFormat="1" applyFill="1" applyBorder="1" applyAlignment="1" applyProtection="1">
      <alignment vertical="center"/>
      <protection locked="0"/>
    </xf>
    <xf numFmtId="38" fontId="0" fillId="1" borderId="70" xfId="0" applyNumberFormat="1" applyFill="1" applyBorder="1" applyAlignment="1" applyProtection="1">
      <alignment vertical="center"/>
      <protection locked="0"/>
    </xf>
    <xf numFmtId="38" fontId="2" fillId="1" borderId="70" xfId="0" applyNumberFormat="1" applyFont="1" applyFill="1" applyBorder="1" applyAlignment="1" applyProtection="1">
      <alignment vertical="center"/>
    </xf>
    <xf numFmtId="0" fontId="0" fillId="1" borderId="81" xfId="0" applyFont="1" applyFill="1" applyBorder="1" applyAlignment="1">
      <alignment horizontal="center" vertical="center"/>
    </xf>
    <xf numFmtId="0" fontId="0" fillId="1" borderId="82" xfId="0" applyFill="1" applyBorder="1" applyAlignment="1">
      <alignment vertical="center"/>
    </xf>
    <xf numFmtId="0" fontId="0" fillId="1" borderId="42" xfId="0" applyFill="1" applyBorder="1"/>
    <xf numFmtId="38" fontId="2" fillId="1" borderId="43" xfId="0" applyNumberFormat="1" applyFont="1" applyFill="1" applyBorder="1" applyAlignment="1">
      <alignment vertical="center"/>
    </xf>
    <xf numFmtId="38" fontId="0" fillId="1" borderId="42" xfId="0" applyNumberFormat="1" applyFill="1" applyBorder="1" applyAlignment="1" applyProtection="1">
      <alignment vertical="center"/>
      <protection locked="0"/>
    </xf>
    <xf numFmtId="38" fontId="0" fillId="1" borderId="82" xfId="0" applyNumberFormat="1" applyFill="1" applyBorder="1" applyAlignment="1" applyProtection="1">
      <alignment vertical="center"/>
      <protection locked="0"/>
    </xf>
    <xf numFmtId="0" fontId="0" fillId="0" borderId="39" xfId="0" applyFill="1" applyBorder="1"/>
    <xf numFmtId="0" fontId="14" fillId="0" borderId="39" xfId="0" applyFont="1" applyFill="1" applyBorder="1"/>
    <xf numFmtId="0" fontId="7" fillId="0" borderId="49" xfId="0" applyFont="1" applyFill="1" applyBorder="1"/>
    <xf numFmtId="0" fontId="14" fillId="0" borderId="0" xfId="0" applyFont="1" applyFill="1" applyBorder="1"/>
    <xf numFmtId="0" fontId="0" fillId="0" borderId="49" xfId="0" applyFill="1" applyBorder="1"/>
    <xf numFmtId="0" fontId="0" fillId="0" borderId="0" xfId="0" applyFill="1"/>
    <xf numFmtId="0" fontId="0" fillId="0" borderId="0" xfId="0" applyFill="1" applyBorder="1"/>
    <xf numFmtId="0" fontId="0" fillId="0" borderId="11" xfId="0" applyFill="1" applyBorder="1"/>
    <xf numFmtId="0" fontId="0" fillId="1" borderId="77" xfId="0" applyFill="1" applyBorder="1"/>
    <xf numFmtId="0" fontId="0" fillId="1" borderId="77" xfId="0" applyFill="1" applyBorder="1" applyProtection="1"/>
    <xf numFmtId="38" fontId="2" fillId="1" borderId="11" xfId="0" applyNumberFormat="1" applyFont="1" applyFill="1" applyBorder="1" applyProtection="1"/>
    <xf numFmtId="38" fontId="9" fillId="2" borderId="32" xfId="0" applyNumberFormat="1" applyFont="1" applyFill="1" applyBorder="1" applyAlignment="1" applyProtection="1">
      <alignment vertical="center"/>
      <protection locked="0"/>
    </xf>
    <xf numFmtId="38" fontId="9" fillId="2" borderId="16" xfId="0" applyNumberFormat="1" applyFont="1" applyFill="1" applyBorder="1" applyAlignment="1" applyProtection="1">
      <alignment vertical="center"/>
      <protection locked="0"/>
    </xf>
    <xf numFmtId="38" fontId="9" fillId="2" borderId="22" xfId="0" applyNumberFormat="1" applyFont="1" applyFill="1" applyBorder="1" applyAlignment="1" applyProtection="1">
      <alignment vertical="center"/>
      <protection locked="0"/>
    </xf>
    <xf numFmtId="38" fontId="16" fillId="0" borderId="1" xfId="0" applyNumberFormat="1" applyFont="1" applyFill="1" applyBorder="1" applyAlignment="1">
      <alignment vertical="center"/>
    </xf>
    <xf numFmtId="38" fontId="16" fillId="0" borderId="1" xfId="0" applyNumberFormat="1" applyFont="1" applyBorder="1" applyAlignment="1">
      <alignment vertical="center"/>
    </xf>
    <xf numFmtId="38" fontId="17" fillId="0" borderId="72" xfId="0" applyNumberFormat="1" applyFont="1" applyBorder="1" applyAlignment="1">
      <alignment vertical="center"/>
    </xf>
    <xf numFmtId="38" fontId="17" fillId="0" borderId="14" xfId="0" applyNumberFormat="1" applyFont="1" applyBorder="1" applyAlignment="1">
      <alignment vertical="center"/>
    </xf>
    <xf numFmtId="38" fontId="17" fillId="0" borderId="75" xfId="0" applyNumberFormat="1" applyFont="1" applyBorder="1" applyAlignment="1">
      <alignment vertical="center"/>
    </xf>
    <xf numFmtId="38" fontId="16" fillId="0" borderId="19" xfId="0" applyNumberFormat="1" applyFont="1" applyBorder="1" applyAlignment="1">
      <alignment vertical="center"/>
    </xf>
    <xf numFmtId="38" fontId="9" fillId="2" borderId="23" xfId="0" applyNumberFormat="1" applyFont="1" applyFill="1" applyBorder="1" applyAlignment="1" applyProtection="1">
      <alignment vertical="center"/>
      <protection locked="0"/>
    </xf>
    <xf numFmtId="38" fontId="16" fillId="0" borderId="1" xfId="0" applyNumberFormat="1" applyFont="1" applyFill="1" applyBorder="1" applyAlignment="1" applyProtection="1">
      <alignment vertical="center"/>
      <protection locked="0"/>
    </xf>
    <xf numFmtId="38" fontId="16" fillId="0" borderId="1" xfId="0" applyNumberFormat="1" applyFont="1" applyBorder="1" applyAlignment="1" applyProtection="1">
      <alignment vertical="center"/>
      <protection locked="0"/>
    </xf>
    <xf numFmtId="38" fontId="17" fillId="0" borderId="26" xfId="0" applyNumberFormat="1" applyFont="1" applyBorder="1" applyAlignment="1">
      <alignment vertical="center"/>
    </xf>
    <xf numFmtId="38" fontId="16" fillId="0" borderId="73" xfId="0" applyNumberFormat="1" applyFont="1" applyBorder="1" applyAlignment="1">
      <alignment vertical="center"/>
    </xf>
    <xf numFmtId="38" fontId="16" fillId="0" borderId="1" xfId="0" applyNumberFormat="1" applyFont="1" applyFill="1" applyBorder="1" applyAlignment="1" applyProtection="1">
      <alignment vertical="center"/>
    </xf>
    <xf numFmtId="38" fontId="16" fillId="0" borderId="1" xfId="0" applyNumberFormat="1" applyFont="1" applyBorder="1" applyAlignment="1" applyProtection="1">
      <alignment vertical="center"/>
    </xf>
    <xf numFmtId="38" fontId="17" fillId="0" borderId="26" xfId="0" applyNumberFormat="1" applyFont="1" applyBorder="1" applyAlignment="1" applyProtection="1">
      <alignment vertical="center"/>
    </xf>
    <xf numFmtId="38" fontId="17" fillId="0" borderId="75" xfId="0" applyNumberFormat="1" applyFont="1" applyBorder="1" applyAlignment="1" applyProtection="1">
      <alignment vertical="center"/>
    </xf>
    <xf numFmtId="38" fontId="16" fillId="0" borderId="73" xfId="0" applyNumberFormat="1" applyFont="1" applyBorder="1" applyAlignment="1" applyProtection="1">
      <alignment vertical="center"/>
    </xf>
    <xf numFmtId="38" fontId="17" fillId="0" borderId="14" xfId="0" applyNumberFormat="1" applyFont="1" applyBorder="1" applyAlignment="1" applyProtection="1">
      <alignment vertical="center"/>
    </xf>
    <xf numFmtId="38" fontId="16" fillId="0" borderId="19" xfId="0" applyNumberFormat="1" applyFont="1" applyBorder="1" applyAlignment="1" applyProtection="1">
      <alignment vertical="center"/>
    </xf>
    <xf numFmtId="38" fontId="17" fillId="0" borderId="72" xfId="0" applyNumberFormat="1" applyFont="1" applyBorder="1" applyAlignment="1" applyProtection="1">
      <alignment vertical="center"/>
    </xf>
    <xf numFmtId="38" fontId="16" fillId="0" borderId="45" xfId="0" applyNumberFormat="1" applyFont="1" applyFill="1" applyBorder="1" applyAlignment="1" applyProtection="1">
      <alignment vertical="center"/>
    </xf>
    <xf numFmtId="38" fontId="16" fillId="0" borderId="77" xfId="0" applyNumberFormat="1" applyFont="1" applyFill="1" applyBorder="1" applyAlignment="1" applyProtection="1">
      <alignment vertical="center"/>
    </xf>
    <xf numFmtId="38" fontId="16" fillId="0" borderId="78" xfId="0" applyNumberFormat="1" applyFont="1" applyFill="1" applyBorder="1" applyAlignment="1" applyProtection="1">
      <alignment vertical="center"/>
    </xf>
    <xf numFmtId="38" fontId="9" fillId="2" borderId="2" xfId="0" applyNumberFormat="1" applyFont="1" applyFill="1" applyBorder="1" applyAlignment="1" applyProtection="1">
      <alignment vertical="center"/>
      <protection locked="0"/>
    </xf>
    <xf numFmtId="38" fontId="17" fillId="0" borderId="11" xfId="0" applyNumberFormat="1" applyFont="1" applyBorder="1" applyAlignment="1" applyProtection="1">
      <alignment vertical="center"/>
    </xf>
    <xf numFmtId="38" fontId="16" fillId="0" borderId="67" xfId="0" applyNumberFormat="1" applyFont="1" applyFill="1" applyBorder="1" applyAlignment="1" applyProtection="1">
      <alignment vertical="center"/>
    </xf>
    <xf numFmtId="38" fontId="16" fillId="0" borderId="73" xfId="0" applyNumberFormat="1" applyFont="1" applyFill="1" applyBorder="1" applyAlignment="1" applyProtection="1">
      <alignment vertical="center"/>
    </xf>
    <xf numFmtId="0" fontId="8" fillId="0" borderId="5" xfId="0" applyFont="1" applyFill="1" applyBorder="1" applyAlignment="1">
      <alignment horizontal="right" vertical="center"/>
    </xf>
    <xf numFmtId="0" fontId="8" fillId="0" borderId="11" xfId="0" applyFont="1" applyFill="1" applyBorder="1" applyAlignment="1">
      <alignment horizontal="right" vertical="center"/>
    </xf>
    <xf numFmtId="0" fontId="7" fillId="0" borderId="49" xfId="0" applyFont="1" applyFill="1" applyBorder="1" applyAlignment="1">
      <alignment vertical="center" wrapText="1"/>
    </xf>
    <xf numFmtId="0" fontId="7" fillId="0" borderId="0" xfId="0" applyFont="1" applyFill="1" applyBorder="1" applyAlignment="1">
      <alignment vertical="center" wrapText="1"/>
    </xf>
    <xf numFmtId="0" fontId="8" fillId="0" borderId="74" xfId="0" applyFont="1" applyBorder="1" applyAlignment="1">
      <alignment horizontal="center" vertical="center" wrapText="1"/>
    </xf>
    <xf numFmtId="0" fontId="8" fillId="1" borderId="68" xfId="0" applyFont="1" applyFill="1" applyBorder="1" applyAlignment="1">
      <alignment horizontal="center" vertical="center"/>
    </xf>
    <xf numFmtId="0" fontId="9" fillId="0" borderId="18" xfId="0" applyFont="1" applyBorder="1" applyAlignment="1">
      <alignment horizontal="center" vertical="center"/>
    </xf>
    <xf numFmtId="0" fontId="8" fillId="0" borderId="1" xfId="0" applyFont="1" applyBorder="1" applyAlignment="1">
      <alignment vertical="center"/>
    </xf>
    <xf numFmtId="0" fontId="9" fillId="0" borderId="31" xfId="0" applyFont="1" applyBorder="1" applyAlignment="1">
      <alignment horizontal="center" vertical="center"/>
    </xf>
    <xf numFmtId="0" fontId="9" fillId="0" borderId="32" xfId="0" applyFont="1" applyBorder="1" applyAlignment="1">
      <alignment vertical="center"/>
    </xf>
    <xf numFmtId="0" fontId="9" fillId="0" borderId="27" xfId="0" applyFont="1" applyBorder="1" applyAlignment="1">
      <alignment horizontal="center" vertical="center"/>
    </xf>
    <xf numFmtId="0" fontId="9" fillId="0" borderId="16" xfId="0" applyFont="1" applyBorder="1" applyAlignment="1">
      <alignment vertical="center"/>
    </xf>
    <xf numFmtId="0" fontId="9" fillId="0" borderId="35" xfId="0" applyFont="1" applyBorder="1" applyAlignment="1">
      <alignment horizontal="center" vertical="center"/>
    </xf>
    <xf numFmtId="0" fontId="9" fillId="0" borderId="22" xfId="0" applyFont="1" applyBorder="1" applyAlignment="1">
      <alignment vertical="center"/>
    </xf>
    <xf numFmtId="0" fontId="9" fillId="0" borderId="44" xfId="0" applyFont="1" applyFill="1" applyBorder="1" applyAlignment="1">
      <alignment horizontal="center" vertical="center"/>
    </xf>
    <xf numFmtId="0" fontId="8" fillId="0" borderId="76" xfId="0" applyFont="1" applyFill="1" applyBorder="1" applyAlignment="1">
      <alignment vertical="center"/>
    </xf>
    <xf numFmtId="0" fontId="9" fillId="0" borderId="34" xfId="0" applyFont="1" applyBorder="1" applyAlignment="1">
      <alignment horizontal="center" vertical="center"/>
    </xf>
    <xf numFmtId="0" fontId="9" fillId="0" borderId="2" xfId="0" applyFont="1" applyBorder="1" applyAlignment="1">
      <alignment vertical="center"/>
    </xf>
    <xf numFmtId="0" fontId="9" fillId="0" borderId="18" xfId="0" applyFont="1" applyFill="1" applyBorder="1" applyAlignment="1">
      <alignment horizontal="center" vertical="center"/>
    </xf>
    <xf numFmtId="0" fontId="8" fillId="0" borderId="71" xfId="0" applyFont="1" applyFill="1" applyBorder="1" applyAlignment="1">
      <alignment vertical="center"/>
    </xf>
    <xf numFmtId="0" fontId="18" fillId="0" borderId="0" xfId="0" applyFont="1" applyFill="1" applyBorder="1"/>
    <xf numFmtId="0" fontId="10" fillId="0" borderId="5" xfId="0" applyFont="1" applyFill="1" applyBorder="1" applyAlignment="1">
      <alignment horizontal="right" vertical="center"/>
    </xf>
    <xf numFmtId="38" fontId="17" fillId="0" borderId="30" xfId="0" applyNumberFormat="1" applyFont="1" applyBorder="1" applyAlignment="1" applyProtection="1">
      <alignment vertical="center"/>
    </xf>
    <xf numFmtId="38" fontId="17" fillId="0" borderId="12" xfId="0" applyNumberFormat="1" applyFont="1" applyBorder="1" applyAlignment="1" applyProtection="1">
      <alignment vertical="center"/>
    </xf>
    <xf numFmtId="38" fontId="17" fillId="0" borderId="45" xfId="0" applyNumberFormat="1" applyFont="1" applyFill="1" applyBorder="1" applyAlignment="1" applyProtection="1">
      <alignment vertical="center"/>
    </xf>
    <xf numFmtId="38" fontId="17" fillId="0" borderId="77" xfId="0" applyNumberFormat="1" applyFont="1" applyFill="1" applyBorder="1" applyAlignment="1" applyProtection="1">
      <alignment vertical="center"/>
    </xf>
    <xf numFmtId="38" fontId="17" fillId="0" borderId="1" xfId="0" applyNumberFormat="1" applyFont="1" applyFill="1" applyBorder="1" applyAlignment="1" applyProtection="1">
      <alignment vertical="center"/>
    </xf>
    <xf numFmtId="38" fontId="17" fillId="0" borderId="73" xfId="0" applyNumberFormat="1" applyFont="1" applyFill="1" applyBorder="1" applyAlignment="1" applyProtection="1">
      <alignment vertical="center"/>
    </xf>
    <xf numFmtId="0" fontId="8" fillId="1" borderId="0" xfId="0" applyFont="1" applyFill="1" applyBorder="1" applyAlignment="1">
      <alignment horizontal="center" vertical="center"/>
    </xf>
    <xf numFmtId="0" fontId="0" fillId="1" borderId="78" xfId="0" applyFill="1" applyBorder="1"/>
    <xf numFmtId="0" fontId="8" fillId="1" borderId="70" xfId="0" applyFont="1" applyFill="1" applyBorder="1" applyAlignment="1">
      <alignment horizontal="center" vertical="center"/>
    </xf>
    <xf numFmtId="0" fontId="8" fillId="1" borderId="69" xfId="0" applyFont="1" applyFill="1" applyBorder="1" applyAlignment="1">
      <alignment horizontal="center" vertical="center"/>
    </xf>
    <xf numFmtId="0" fontId="8" fillId="1" borderId="74" xfId="0" applyFont="1" applyFill="1" applyBorder="1" applyAlignment="1">
      <alignment horizontal="center" vertical="center" wrapText="1"/>
    </xf>
    <xf numFmtId="0" fontId="8" fillId="1" borderId="71" xfId="0" applyFont="1" applyFill="1" applyBorder="1" applyAlignment="1">
      <alignment horizontal="center" vertical="center"/>
    </xf>
    <xf numFmtId="38" fontId="17" fillId="0" borderId="73" xfId="0" applyNumberFormat="1" applyFont="1" applyBorder="1" applyAlignment="1" applyProtection="1">
      <alignment vertical="center"/>
    </xf>
    <xf numFmtId="38" fontId="17" fillId="0" borderId="19" xfId="0" applyNumberFormat="1" applyFont="1" applyBorder="1" applyAlignment="1" applyProtection="1">
      <alignment vertical="center"/>
    </xf>
    <xf numFmtId="38" fontId="17" fillId="0" borderId="1" xfId="0" applyNumberFormat="1" applyFont="1" applyBorder="1" applyAlignment="1" applyProtection="1">
      <alignment vertical="center"/>
    </xf>
    <xf numFmtId="38" fontId="0" fillId="3" borderId="68" xfId="0" applyNumberFormat="1" applyFill="1" applyBorder="1" applyAlignment="1" applyProtection="1">
      <alignment vertical="center"/>
    </xf>
    <xf numFmtId="38" fontId="9" fillId="2" borderId="17" xfId="0" applyNumberFormat="1" applyFont="1" applyFill="1" applyBorder="1" applyAlignment="1" applyProtection="1">
      <alignment vertical="center"/>
      <protection locked="0"/>
    </xf>
    <xf numFmtId="0" fontId="8" fillId="1" borderId="74" xfId="0" applyFont="1" applyFill="1" applyBorder="1" applyAlignment="1" applyProtection="1">
      <alignment horizontal="center" vertical="center" wrapText="1"/>
    </xf>
    <xf numFmtId="0" fontId="8" fillId="1" borderId="71" xfId="0" applyFont="1" applyFill="1" applyBorder="1" applyAlignment="1" applyProtection="1">
      <alignment horizontal="center" vertical="center"/>
    </xf>
    <xf numFmtId="0" fontId="8" fillId="1" borderId="70" xfId="0" applyFont="1" applyFill="1" applyBorder="1" applyAlignment="1" applyProtection="1">
      <alignment horizontal="center" vertical="center"/>
    </xf>
    <xf numFmtId="0" fontId="8" fillId="1" borderId="0" xfId="0" applyFont="1" applyFill="1" applyBorder="1" applyAlignment="1" applyProtection="1">
      <alignment horizontal="center" vertical="center"/>
    </xf>
    <xf numFmtId="0" fontId="8" fillId="1" borderId="69" xfId="0" applyFont="1" applyFill="1" applyBorder="1" applyAlignment="1" applyProtection="1">
      <alignment horizontal="center" vertical="center"/>
    </xf>
    <xf numFmtId="0" fontId="9" fillId="0" borderId="44" xfId="0" applyFont="1" applyBorder="1" applyAlignment="1" applyProtection="1">
      <alignment horizontal="center" vertical="center"/>
    </xf>
    <xf numFmtId="0" fontId="8" fillId="0" borderId="45" xfId="0" applyFont="1" applyBorder="1" applyAlignment="1" applyProtection="1">
      <alignment vertical="center"/>
    </xf>
    <xf numFmtId="0" fontId="0" fillId="1" borderId="0" xfId="0" applyFill="1" applyBorder="1" applyProtection="1"/>
    <xf numFmtId="0" fontId="0" fillId="1" borderId="78" xfId="0" applyFill="1" applyBorder="1" applyProtection="1"/>
    <xf numFmtId="0" fontId="9" fillId="0" borderId="31" xfId="0" applyFont="1" applyBorder="1" applyAlignment="1" applyProtection="1">
      <alignment horizontal="center" vertical="center"/>
    </xf>
    <xf numFmtId="0" fontId="9" fillId="0" borderId="32" xfId="0" applyFont="1" applyBorder="1" applyAlignment="1" applyProtection="1">
      <alignment vertical="center"/>
    </xf>
    <xf numFmtId="0" fontId="9" fillId="0" borderId="35" xfId="0" applyFont="1" applyBorder="1" applyAlignment="1" applyProtection="1">
      <alignment horizontal="center" vertical="center"/>
    </xf>
    <xf numFmtId="0" fontId="9" fillId="0" borderId="22" xfId="0" applyFont="1" applyBorder="1" applyAlignment="1" applyProtection="1">
      <alignment vertical="center"/>
    </xf>
    <xf numFmtId="0" fontId="9" fillId="0" borderId="18" xfId="0" applyFont="1" applyBorder="1" applyAlignment="1" applyProtection="1">
      <alignment horizontal="center" vertical="center"/>
    </xf>
    <xf numFmtId="0" fontId="8" fillId="0" borderId="1" xfId="0" applyFont="1" applyBorder="1" applyAlignment="1" applyProtection="1">
      <alignment vertical="center"/>
    </xf>
    <xf numFmtId="0" fontId="0" fillId="1" borderId="49" xfId="0" applyFont="1" applyFill="1" applyBorder="1" applyAlignment="1" applyProtection="1">
      <alignment horizontal="center"/>
    </xf>
    <xf numFmtId="0" fontId="13" fillId="1" borderId="0" xfId="0" applyFont="1" applyFill="1" applyBorder="1" applyProtection="1"/>
    <xf numFmtId="0" fontId="9" fillId="0" borderId="27" xfId="0" applyFont="1" applyBorder="1" applyAlignment="1" applyProtection="1">
      <alignment horizontal="center" vertical="center"/>
    </xf>
    <xf numFmtId="0" fontId="9" fillId="0" borderId="16" xfId="0" applyFont="1" applyBorder="1" applyAlignment="1" applyProtection="1">
      <alignment vertical="center"/>
    </xf>
    <xf numFmtId="0" fontId="9" fillId="0" borderId="29" xfId="0" applyFont="1" applyBorder="1" applyAlignment="1" applyProtection="1">
      <alignment horizontal="center" vertical="center"/>
    </xf>
    <xf numFmtId="0" fontId="9" fillId="0" borderId="17" xfId="0" applyFont="1" applyBorder="1" applyAlignment="1" applyProtection="1">
      <alignment vertical="center"/>
    </xf>
    <xf numFmtId="0" fontId="0" fillId="1" borderId="74" xfId="0" applyFont="1" applyFill="1" applyBorder="1" applyAlignment="1" applyProtection="1">
      <alignment horizontal="center"/>
    </xf>
    <xf numFmtId="0" fontId="13" fillId="1" borderId="71" xfId="0" applyFont="1" applyFill="1" applyBorder="1" applyProtection="1"/>
    <xf numFmtId="0" fontId="0" fillId="1" borderId="71" xfId="0" applyFill="1" applyBorder="1" applyProtection="1"/>
    <xf numFmtId="0" fontId="0" fillId="1" borderId="74" xfId="0" applyFont="1" applyFill="1" applyBorder="1" applyAlignment="1" applyProtection="1">
      <alignment horizontal="center" vertical="center"/>
    </xf>
    <xf numFmtId="0" fontId="0" fillId="1" borderId="71" xfId="0" applyFill="1" applyBorder="1" applyAlignment="1" applyProtection="1">
      <alignment vertical="center"/>
    </xf>
    <xf numFmtId="0" fontId="0" fillId="1" borderId="80" xfId="0" applyFont="1" applyFill="1" applyBorder="1" applyAlignment="1" applyProtection="1">
      <alignment horizontal="center" vertical="center"/>
    </xf>
    <xf numFmtId="0" fontId="0" fillId="1" borderId="79" xfId="0" applyFont="1" applyFill="1" applyBorder="1" applyAlignment="1" applyProtection="1">
      <alignment horizontal="center" vertical="center"/>
    </xf>
    <xf numFmtId="0" fontId="0" fillId="1" borderId="76" xfId="0" applyFill="1" applyBorder="1" applyAlignment="1" applyProtection="1">
      <alignment vertical="center"/>
    </xf>
    <xf numFmtId="0" fontId="9" fillId="0" borderId="44" xfId="0" applyFont="1" applyFill="1" applyBorder="1" applyAlignment="1" applyProtection="1">
      <alignment horizontal="center" vertical="center"/>
    </xf>
    <xf numFmtId="0" fontId="8" fillId="0" borderId="76" xfId="0" applyFont="1" applyFill="1" applyBorder="1" applyAlignment="1" applyProtection="1">
      <alignment vertical="center"/>
    </xf>
    <xf numFmtId="0" fontId="0" fillId="1" borderId="70" xfId="0" applyFill="1" applyBorder="1" applyAlignment="1" applyProtection="1">
      <alignment vertical="center"/>
    </xf>
    <xf numFmtId="0" fontId="9" fillId="0" borderId="18" xfId="0" applyFont="1" applyFill="1" applyBorder="1" applyAlignment="1" applyProtection="1">
      <alignment horizontal="center" vertical="center"/>
    </xf>
    <xf numFmtId="0" fontId="8" fillId="0" borderId="71" xfId="0" applyFont="1" applyFill="1" applyBorder="1" applyAlignment="1" applyProtection="1">
      <alignment vertical="center"/>
    </xf>
    <xf numFmtId="0" fontId="0" fillId="1" borderId="81" xfId="0" applyFont="1" applyFill="1" applyBorder="1" applyAlignment="1" applyProtection="1">
      <alignment horizontal="center" vertical="center"/>
    </xf>
    <xf numFmtId="0" fontId="0" fillId="1" borderId="82" xfId="0" applyFill="1" applyBorder="1" applyAlignment="1" applyProtection="1">
      <alignment vertical="center"/>
    </xf>
    <xf numFmtId="0" fontId="0" fillId="1" borderId="64" xfId="0" applyFill="1" applyBorder="1" applyProtection="1"/>
    <xf numFmtId="38" fontId="0" fillId="1" borderId="0" xfId="0" applyNumberFormat="1" applyFill="1" applyBorder="1" applyProtection="1"/>
    <xf numFmtId="38" fontId="0" fillId="1" borderId="77" xfId="0" applyNumberFormat="1" applyFill="1" applyBorder="1" applyProtection="1"/>
    <xf numFmtId="38" fontId="0" fillId="1" borderId="70" xfId="0" applyNumberFormat="1" applyFill="1" applyBorder="1" applyProtection="1"/>
    <xf numFmtId="38" fontId="0" fillId="1" borderId="76" xfId="0" applyNumberFormat="1" applyFill="1" applyBorder="1" applyProtection="1"/>
    <xf numFmtId="38" fontId="2" fillId="1" borderId="78" xfId="0" applyNumberFormat="1" applyFont="1" applyFill="1" applyBorder="1" applyProtection="1"/>
    <xf numFmtId="0" fontId="0" fillId="1" borderId="2" xfId="0" applyFill="1" applyBorder="1" applyProtection="1"/>
    <xf numFmtId="38" fontId="9" fillId="1" borderId="2" xfId="0" applyNumberFormat="1" applyFont="1" applyFill="1" applyBorder="1" applyAlignment="1" applyProtection="1">
      <alignment vertical="center"/>
    </xf>
    <xf numFmtId="38" fontId="17" fillId="0" borderId="36" xfId="0" applyNumberFormat="1" applyFont="1" applyFill="1" applyBorder="1" applyAlignment="1" applyProtection="1">
      <alignment vertical="center"/>
    </xf>
    <xf numFmtId="38" fontId="2" fillId="1" borderId="11" xfId="0" applyNumberFormat="1" applyFont="1" applyFill="1" applyBorder="1" applyAlignment="1" applyProtection="1">
      <alignment vertical="center"/>
    </xf>
    <xf numFmtId="38" fontId="2" fillId="1" borderId="78" xfId="0" applyNumberFormat="1" applyFont="1" applyFill="1" applyBorder="1" applyAlignment="1" applyProtection="1">
      <alignment vertical="center"/>
    </xf>
    <xf numFmtId="0" fontId="0" fillId="1" borderId="42" xfId="0" applyFill="1" applyBorder="1" applyProtection="1"/>
    <xf numFmtId="38" fontId="2" fillId="1" borderId="43" xfId="0" applyNumberFormat="1" applyFont="1" applyFill="1" applyBorder="1" applyAlignment="1" applyProtection="1">
      <alignment vertical="center"/>
    </xf>
    <xf numFmtId="38" fontId="0" fillId="1" borderId="82" xfId="0" applyNumberFormat="1" applyFill="1" applyBorder="1" applyAlignment="1" applyProtection="1">
      <alignment vertical="center"/>
    </xf>
    <xf numFmtId="38" fontId="0" fillId="1" borderId="42" xfId="0" applyNumberFormat="1" applyFill="1" applyBorder="1" applyAlignment="1" applyProtection="1">
      <alignment vertical="center"/>
    </xf>
    <xf numFmtId="38" fontId="0" fillId="1" borderId="70" xfId="0" applyNumberFormat="1" applyFill="1" applyBorder="1" applyAlignment="1" applyProtection="1">
      <alignment vertical="center"/>
    </xf>
    <xf numFmtId="38" fontId="0" fillId="1" borderId="0" xfId="0" applyNumberFormat="1" applyFill="1" applyBorder="1" applyAlignment="1" applyProtection="1">
      <alignment vertical="center"/>
    </xf>
    <xf numFmtId="38" fontId="0" fillId="1" borderId="77" xfId="0" applyNumberFormat="1" applyFill="1" applyBorder="1" applyAlignment="1" applyProtection="1">
      <alignment vertical="center"/>
    </xf>
    <xf numFmtId="38" fontId="0" fillId="1" borderId="64" xfId="0" applyNumberFormat="1" applyFill="1" applyBorder="1" applyAlignment="1" applyProtection="1">
      <alignment vertical="center"/>
    </xf>
    <xf numFmtId="38" fontId="0" fillId="1" borderId="40" xfId="0" applyNumberFormat="1" applyFill="1" applyBorder="1" applyAlignment="1" applyProtection="1">
      <alignment vertical="center"/>
    </xf>
    <xf numFmtId="38" fontId="0" fillId="1" borderId="45" xfId="0" applyNumberFormat="1" applyFill="1" applyBorder="1" applyAlignment="1" applyProtection="1">
      <alignment vertical="center"/>
    </xf>
    <xf numFmtId="38" fontId="2" fillId="1" borderId="70" xfId="0" applyNumberFormat="1" applyFont="1" applyFill="1" applyBorder="1" applyProtection="1"/>
    <xf numFmtId="38" fontId="0" fillId="1" borderId="40" xfId="0" applyNumberFormat="1" applyFill="1" applyBorder="1" applyProtection="1"/>
    <xf numFmtId="0" fontId="10" fillId="0" borderId="13" xfId="0" applyFont="1" applyBorder="1" applyProtection="1"/>
    <xf numFmtId="0" fontId="0" fillId="1" borderId="15" xfId="0" applyFill="1" applyBorder="1" applyProtection="1"/>
    <xf numFmtId="0" fontId="8" fillId="0" borderId="9" xfId="0" applyFont="1" applyBorder="1" applyProtection="1"/>
    <xf numFmtId="0" fontId="9" fillId="0" borderId="20" xfId="0" applyFont="1" applyBorder="1" applyAlignment="1" applyProtection="1">
      <alignment horizontal="left"/>
    </xf>
    <xf numFmtId="38" fontId="2" fillId="0" borderId="68" xfId="0" applyNumberFormat="1" applyFont="1" applyBorder="1" applyProtection="1"/>
    <xf numFmtId="38" fontId="2" fillId="1" borderId="2" xfId="0" applyNumberFormat="1" applyFont="1" applyFill="1" applyBorder="1" applyProtection="1"/>
    <xf numFmtId="38" fontId="2" fillId="0" borderId="23" xfId="0" applyNumberFormat="1" applyFont="1" applyBorder="1" applyProtection="1"/>
    <xf numFmtId="0" fontId="9" fillId="0" borderId="21" xfId="0" applyFont="1" applyBorder="1" applyAlignment="1" applyProtection="1">
      <alignment horizontal="left"/>
    </xf>
    <xf numFmtId="38" fontId="2" fillId="1" borderId="1" xfId="0" applyNumberFormat="1" applyFont="1" applyFill="1" applyBorder="1" applyProtection="1"/>
    <xf numFmtId="38" fontId="2" fillId="0" borderId="1" xfId="0" applyNumberFormat="1" applyFont="1" applyBorder="1" applyProtection="1"/>
    <xf numFmtId="38" fontId="2" fillId="0" borderId="17" xfId="0" applyNumberFormat="1" applyFont="1" applyBorder="1" applyProtection="1"/>
    <xf numFmtId="0" fontId="8" fillId="0" borderId="18" xfId="0" applyFont="1" applyBorder="1" applyProtection="1"/>
    <xf numFmtId="38" fontId="4" fillId="0" borderId="1" xfId="0" applyNumberFormat="1" applyFont="1" applyBorder="1" applyProtection="1"/>
    <xf numFmtId="0" fontId="8" fillId="0" borderId="25" xfId="0" applyFont="1" applyBorder="1" applyProtection="1"/>
    <xf numFmtId="38" fontId="2" fillId="0" borderId="23" xfId="0" quotePrefix="1" applyNumberFormat="1" applyFont="1" applyBorder="1" applyProtection="1"/>
    <xf numFmtId="0" fontId="8" fillId="0" borderId="27" xfId="0" applyFont="1" applyBorder="1" applyProtection="1"/>
    <xf numFmtId="38" fontId="2" fillId="0" borderId="16" xfId="0" applyNumberFormat="1" applyFont="1" applyBorder="1" applyProtection="1"/>
    <xf numFmtId="0" fontId="8" fillId="0" borderId="35" xfId="0" applyFont="1" applyBorder="1" applyProtection="1"/>
    <xf numFmtId="38" fontId="2" fillId="0" borderId="22" xfId="0" applyNumberFormat="1" applyFont="1" applyBorder="1" applyProtection="1"/>
    <xf numFmtId="38" fontId="4" fillId="0" borderId="16" xfId="0" applyNumberFormat="1" applyFont="1" applyBorder="1" applyProtection="1"/>
    <xf numFmtId="0" fontId="8" fillId="0" borderId="44" xfId="0" applyFont="1" applyBorder="1" applyProtection="1"/>
    <xf numFmtId="38" fontId="2" fillId="0" borderId="45" xfId="0" applyNumberFormat="1" applyFont="1" applyBorder="1" applyProtection="1"/>
    <xf numFmtId="0" fontId="10" fillId="0" borderId="10" xfId="0" applyFont="1" applyBorder="1" applyProtection="1"/>
    <xf numFmtId="38" fontId="4" fillId="0" borderId="4" xfId="0" applyNumberFormat="1" applyFont="1" applyBorder="1" applyProtection="1"/>
    <xf numFmtId="0" fontId="0" fillId="1" borderId="3" xfId="0" applyFill="1" applyBorder="1" applyProtection="1"/>
    <xf numFmtId="0" fontId="8" fillId="0" borderId="31" xfId="0" applyFont="1" applyBorder="1" applyProtection="1"/>
    <xf numFmtId="38" fontId="2" fillId="0" borderId="32" xfId="0" applyNumberFormat="1" applyFont="1" applyBorder="1" applyProtection="1"/>
    <xf numFmtId="0" fontId="8" fillId="0" borderId="29" xfId="0" applyFont="1" applyBorder="1" applyProtection="1"/>
    <xf numFmtId="0" fontId="8" fillId="0" borderId="13" xfId="0" applyFont="1" applyFill="1" applyBorder="1" applyAlignment="1" applyProtection="1">
      <alignment horizontal="left" vertical="center" wrapText="1"/>
    </xf>
    <xf numFmtId="38" fontId="4" fillId="0" borderId="47" xfId="0" applyNumberFormat="1" applyFont="1" applyBorder="1" applyProtection="1"/>
    <xf numFmtId="0" fontId="0" fillId="1" borderId="5" xfId="0" applyFill="1" applyBorder="1" applyProtection="1"/>
    <xf numFmtId="0" fontId="0" fillId="1" borderId="11" xfId="0" applyFill="1" applyBorder="1" applyProtection="1"/>
    <xf numFmtId="38" fontId="4" fillId="0" borderId="19" xfId="0" applyNumberFormat="1" applyFont="1" applyBorder="1" applyProtection="1"/>
    <xf numFmtId="38" fontId="4" fillId="0" borderId="14" xfId="0" applyNumberFormat="1" applyFont="1" applyBorder="1" applyProtection="1"/>
    <xf numFmtId="38" fontId="4" fillId="0" borderId="8" xfId="0" applyNumberFormat="1" applyFont="1" applyBorder="1" applyProtection="1"/>
    <xf numFmtId="0" fontId="2" fillId="1" borderId="7" xfId="0" applyFont="1" applyFill="1" applyBorder="1" applyProtection="1"/>
    <xf numFmtId="38" fontId="4" fillId="0" borderId="6" xfId="0" applyNumberFormat="1" applyFont="1" applyBorder="1" applyProtection="1"/>
    <xf numFmtId="38" fontId="6" fillId="2" borderId="46" xfId="0" applyNumberFormat="1" applyFont="1" applyFill="1" applyBorder="1" applyProtection="1">
      <protection locked="0"/>
    </xf>
    <xf numFmtId="38" fontId="3" fillId="2" borderId="30" xfId="0" applyNumberFormat="1" applyFont="1" applyFill="1" applyBorder="1" applyProtection="1">
      <protection locked="0"/>
    </xf>
    <xf numFmtId="0" fontId="0" fillId="1" borderId="83" xfId="0" applyFill="1" applyBorder="1"/>
    <xf numFmtId="0" fontId="0" fillId="1" borderId="84" xfId="0" applyFill="1" applyBorder="1"/>
    <xf numFmtId="0" fontId="0" fillId="1" borderId="85" xfId="0" applyFill="1" applyBorder="1"/>
    <xf numFmtId="0" fontId="10" fillId="0" borderId="49" xfId="0" applyFont="1" applyBorder="1"/>
    <xf numFmtId="0" fontId="10" fillId="0" borderId="9" xfId="0" applyFont="1" applyBorder="1"/>
    <xf numFmtId="38" fontId="4" fillId="0" borderId="3" xfId="0" applyNumberFormat="1" applyFont="1" applyFill="1" applyBorder="1" applyProtection="1"/>
    <xf numFmtId="38" fontId="6" fillId="2" borderId="3" xfId="0" applyNumberFormat="1" applyFont="1" applyFill="1" applyBorder="1" applyProtection="1">
      <protection locked="0"/>
    </xf>
    <xf numFmtId="38" fontId="3" fillId="2" borderId="7" xfId="0" applyNumberFormat="1" applyFont="1" applyFill="1" applyBorder="1" applyProtection="1">
      <protection locked="0"/>
    </xf>
    <xf numFmtId="0" fontId="0" fillId="0" borderId="95" xfId="0" quotePrefix="1" applyBorder="1" applyAlignment="1">
      <alignment horizontal="center"/>
    </xf>
    <xf numFmtId="0" fontId="23" fillId="0" borderId="95" xfId="0" applyFont="1" applyBorder="1" applyAlignment="1">
      <alignment horizontal="center" vertical="center"/>
    </xf>
    <xf numFmtId="0" fontId="23" fillId="0" borderId="97" xfId="0" applyFont="1" applyBorder="1" applyAlignment="1">
      <alignment horizontal="center" vertical="center"/>
    </xf>
    <xf numFmtId="0" fontId="25" fillId="0" borderId="50" xfId="0" applyFont="1" applyBorder="1" applyAlignment="1" applyProtection="1"/>
    <xf numFmtId="0" fontId="25" fillId="0" borderId="42" xfId="0" applyFont="1" applyBorder="1" applyAlignment="1" applyProtection="1"/>
    <xf numFmtId="0" fontId="25" fillId="0" borderId="43" xfId="0" applyFont="1" applyBorder="1" applyAlignment="1" applyProtection="1"/>
    <xf numFmtId="0" fontId="25" fillId="0" borderId="41" xfId="0" applyFont="1" applyBorder="1" applyAlignment="1" applyProtection="1"/>
    <xf numFmtId="0" fontId="27" fillId="0" borderId="0" xfId="1" applyFont="1" applyFill="1"/>
    <xf numFmtId="0" fontId="28" fillId="5" borderId="0" xfId="1" applyFont="1" applyFill="1" applyBorder="1" applyAlignment="1">
      <alignment horizontal="center" vertical="center"/>
    </xf>
    <xf numFmtId="0" fontId="29" fillId="0" borderId="0" xfId="1" applyFont="1" applyFill="1" applyAlignment="1">
      <alignment horizontal="left" vertical="top"/>
    </xf>
    <xf numFmtId="0" fontId="27" fillId="0" borderId="0" xfId="1" applyFont="1"/>
    <xf numFmtId="0" fontId="27" fillId="6" borderId="0" xfId="1" applyFont="1" applyFill="1"/>
    <xf numFmtId="0" fontId="30" fillId="6" borderId="0" xfId="1" applyFont="1" applyFill="1" applyAlignment="1">
      <alignment horizontal="center" vertical="center"/>
    </xf>
    <xf numFmtId="0" fontId="31" fillId="0" borderId="0" xfId="1" applyFont="1" applyFill="1" applyAlignment="1">
      <alignment horizontal="center"/>
    </xf>
    <xf numFmtId="0" fontId="33" fillId="6" borderId="0" xfId="2" quotePrefix="1" applyFont="1" applyFill="1" applyAlignment="1" applyProtection="1">
      <alignment horizontal="left" vertical="center"/>
    </xf>
    <xf numFmtId="0" fontId="29" fillId="0" borderId="0" xfId="1" applyFont="1" applyFill="1" applyAlignment="1">
      <alignment vertical="center"/>
    </xf>
    <xf numFmtId="0" fontId="27" fillId="0" borderId="0" xfId="1" applyFont="1" applyAlignment="1">
      <alignment vertical="center"/>
    </xf>
    <xf numFmtId="0" fontId="28" fillId="6" borderId="0" xfId="1" applyFont="1" applyFill="1" applyBorder="1" applyAlignment="1">
      <alignment horizontal="center"/>
    </xf>
    <xf numFmtId="0" fontId="28" fillId="0" borderId="0" xfId="1" applyFont="1" applyFill="1" applyBorder="1" applyAlignment="1">
      <alignment horizontal="center"/>
    </xf>
    <xf numFmtId="0" fontId="27" fillId="0" borderId="0" xfId="1" applyFont="1" applyFill="1" applyAlignment="1">
      <alignment vertical="top"/>
    </xf>
    <xf numFmtId="0" fontId="27" fillId="0" borderId="0" xfId="1" applyFont="1" applyAlignment="1"/>
    <xf numFmtId="0" fontId="27" fillId="0" borderId="0" xfId="1" applyFont="1" applyFill="1" applyAlignment="1"/>
    <xf numFmtId="0" fontId="35" fillId="0" borderId="0" xfId="1" applyFont="1" applyFill="1" applyBorder="1" applyAlignment="1">
      <alignment horizontal="center" vertical="center" wrapText="1"/>
    </xf>
    <xf numFmtId="0" fontId="36" fillId="6" borderId="0" xfId="2" applyFont="1" applyFill="1" applyBorder="1" applyAlignment="1" applyProtection="1">
      <alignment horizontal="center" vertical="center"/>
    </xf>
    <xf numFmtId="0" fontId="35" fillId="5" borderId="66" xfId="1" applyFont="1" applyFill="1" applyBorder="1" applyAlignment="1">
      <alignment horizontal="center" vertical="center"/>
    </xf>
    <xf numFmtId="0" fontId="37" fillId="0" borderId="0" xfId="1" applyFont="1" applyAlignment="1">
      <alignment horizontal="left" vertical="center" wrapText="1"/>
    </xf>
    <xf numFmtId="0" fontId="38" fillId="0" borderId="0" xfId="1" applyFont="1" applyAlignment="1">
      <alignment horizontal="left" vertical="center" wrapText="1"/>
    </xf>
    <xf numFmtId="0" fontId="40" fillId="0" borderId="49" xfId="0" applyFont="1" applyBorder="1" applyAlignment="1">
      <alignment horizontal="center" vertical="center"/>
    </xf>
    <xf numFmtId="0" fontId="40" fillId="0" borderId="0" xfId="0" applyFont="1" applyBorder="1" applyAlignment="1">
      <alignment vertical="center"/>
    </xf>
    <xf numFmtId="38" fontId="9" fillId="2" borderId="1" xfId="0" applyNumberFormat="1" applyFont="1" applyFill="1" applyBorder="1" applyAlignment="1" applyProtection="1">
      <alignment vertical="center"/>
      <protection locked="0"/>
    </xf>
    <xf numFmtId="38" fontId="17" fillId="0" borderId="19" xfId="0" applyNumberFormat="1" applyFont="1" applyFill="1" applyBorder="1" applyAlignment="1" applyProtection="1">
      <alignment vertical="center"/>
    </xf>
    <xf numFmtId="0" fontId="8" fillId="0" borderId="1" xfId="0" applyFont="1" applyFill="1" applyBorder="1" applyAlignment="1" applyProtection="1">
      <alignment vertical="center"/>
    </xf>
    <xf numFmtId="0" fontId="8" fillId="0" borderId="2" xfId="0" applyFont="1" applyBorder="1" applyAlignment="1">
      <alignment vertical="center"/>
    </xf>
    <xf numFmtId="38" fontId="9" fillId="2" borderId="68" xfId="0" applyNumberFormat="1" applyFont="1" applyFill="1" applyBorder="1" applyAlignment="1" applyProtection="1">
      <alignment vertical="center"/>
      <protection locked="0"/>
    </xf>
    <xf numFmtId="0" fontId="11" fillId="0" borderId="0" xfId="0" applyFont="1" applyBorder="1"/>
    <xf numFmtId="0" fontId="44" fillId="0" borderId="49" xfId="0" applyFont="1" applyBorder="1"/>
    <xf numFmtId="0" fontId="8" fillId="0" borderId="11" xfId="0" applyNumberFormat="1" applyFont="1" applyBorder="1" applyAlignment="1">
      <alignment horizontal="right"/>
    </xf>
    <xf numFmtId="0" fontId="43" fillId="0" borderId="0" xfId="0" applyFont="1" applyBorder="1"/>
    <xf numFmtId="0" fontId="10" fillId="0" borderId="0" xfId="0" applyFont="1" applyAlignment="1">
      <alignment horizontal="center"/>
    </xf>
    <xf numFmtId="0" fontId="11" fillId="0" borderId="0" xfId="0" applyFont="1"/>
    <xf numFmtId="0" fontId="8" fillId="0" borderId="0" xfId="0" applyFont="1" applyAlignment="1">
      <alignment horizontal="right" wrapText="1"/>
    </xf>
    <xf numFmtId="0" fontId="8" fillId="0" borderId="0" xfId="0" applyFont="1"/>
    <xf numFmtId="0" fontId="8" fillId="0" borderId="0" xfId="0" applyFont="1" applyAlignment="1">
      <alignment horizontal="center" wrapText="1"/>
    </xf>
    <xf numFmtId="38" fontId="45" fillId="0" borderId="54" xfId="0" applyNumberFormat="1" applyFont="1" applyBorder="1"/>
    <xf numFmtId="38" fontId="45" fillId="0" borderId="52" xfId="0" applyNumberFormat="1" applyFont="1" applyBorder="1"/>
    <xf numFmtId="38" fontId="45" fillId="0" borderId="56" xfId="0" applyNumberFormat="1" applyFont="1" applyBorder="1"/>
    <xf numFmtId="0" fontId="11" fillId="0" borderId="0" xfId="0" applyFont="1" applyAlignment="1">
      <alignment horizontal="right"/>
    </xf>
    <xf numFmtId="38" fontId="45" fillId="0" borderId="13" xfId="0" applyNumberFormat="1" applyFont="1" applyBorder="1"/>
    <xf numFmtId="38" fontId="45" fillId="0" borderId="61" xfId="0" applyNumberFormat="1" applyFont="1" applyBorder="1"/>
    <xf numFmtId="38" fontId="45" fillId="0" borderId="62" xfId="0" applyNumberFormat="1" applyFont="1" applyBorder="1"/>
    <xf numFmtId="38" fontId="46" fillId="0" borderId="0" xfId="0" applyNumberFormat="1" applyFont="1"/>
    <xf numFmtId="0" fontId="46" fillId="0" borderId="0" xfId="0" applyFont="1" applyAlignment="1">
      <alignment horizontal="center"/>
    </xf>
    <xf numFmtId="0" fontId="9" fillId="0" borderId="49" xfId="0" applyFont="1" applyBorder="1"/>
    <xf numFmtId="0" fontId="9" fillId="0" borderId="100" xfId="0" applyFont="1" applyBorder="1"/>
    <xf numFmtId="0" fontId="8" fillId="0" borderId="1" xfId="0" applyFont="1" applyBorder="1" applyAlignment="1">
      <alignment horizontal="center" vertical="center" wrapText="1"/>
    </xf>
    <xf numFmtId="0" fontId="8" fillId="0" borderId="1" xfId="0" quotePrefix="1" applyFont="1" applyBorder="1" applyAlignment="1">
      <alignment horizontal="center" vertical="center" wrapText="1"/>
    </xf>
    <xf numFmtId="49" fontId="8" fillId="0" borderId="51" xfId="0" quotePrefix="1" applyNumberFormat="1" applyFont="1" applyBorder="1" applyAlignment="1">
      <alignment horizontal="center"/>
    </xf>
    <xf numFmtId="0" fontId="8" fillId="0" borderId="0" xfId="0" applyFont="1" applyBorder="1" applyAlignment="1">
      <alignment horizontal="center" wrapText="1"/>
    </xf>
    <xf numFmtId="38" fontId="46" fillId="0" borderId="0" xfId="0" applyNumberFormat="1" applyFont="1" applyBorder="1" applyAlignment="1">
      <alignment horizontal="center"/>
    </xf>
    <xf numFmtId="38" fontId="47" fillId="0" borderId="0" xfId="0" applyNumberFormat="1" applyFont="1" applyBorder="1" applyAlignment="1">
      <alignment horizontal="center"/>
    </xf>
    <xf numFmtId="6" fontId="50" fillId="0" borderId="50" xfId="0" applyNumberFormat="1" applyFont="1" applyBorder="1" applyAlignment="1">
      <alignment horizontal="center" vertical="center"/>
    </xf>
    <xf numFmtId="6" fontId="50" fillId="0" borderId="42" xfId="0" applyNumberFormat="1" applyFont="1" applyBorder="1" applyAlignment="1">
      <alignment horizontal="center" vertical="center"/>
    </xf>
    <xf numFmtId="38" fontId="51" fillId="0" borderId="0" xfId="0" applyNumberFormat="1" applyFont="1" applyBorder="1" applyAlignment="1">
      <alignment horizontal="center"/>
    </xf>
    <xf numFmtId="0" fontId="11" fillId="2" borderId="58" xfId="0" applyNumberFormat="1" applyFont="1" applyFill="1" applyBorder="1" applyProtection="1">
      <protection locked="0"/>
    </xf>
    <xf numFmtId="166" fontId="11" fillId="2" borderId="58" xfId="0" applyNumberFormat="1" applyFont="1" applyFill="1" applyBorder="1" applyProtection="1">
      <protection locked="0"/>
    </xf>
    <xf numFmtId="38" fontId="11" fillId="2" borderId="53" xfId="0" applyNumberFormat="1" applyFont="1" applyFill="1" applyBorder="1" applyProtection="1">
      <protection locked="0"/>
    </xf>
    <xf numFmtId="0" fontId="11" fillId="2" borderId="59" xfId="0" applyNumberFormat="1" applyFont="1" applyFill="1" applyBorder="1" applyProtection="1">
      <protection locked="0"/>
    </xf>
    <xf numFmtId="166" fontId="11" fillId="2" borderId="59" xfId="0" applyNumberFormat="1" applyFont="1" applyFill="1" applyBorder="1" applyProtection="1">
      <protection locked="0"/>
    </xf>
    <xf numFmtId="38" fontId="11" fillId="2" borderId="57" xfId="0" applyNumberFormat="1" applyFont="1" applyFill="1" applyBorder="1" applyProtection="1">
      <protection locked="0"/>
    </xf>
    <xf numFmtId="0" fontId="11" fillId="2" borderId="60" xfId="0" applyNumberFormat="1" applyFont="1" applyFill="1" applyBorder="1" applyProtection="1">
      <protection locked="0"/>
    </xf>
    <xf numFmtId="166" fontId="11" fillId="2" borderId="60" xfId="0" applyNumberFormat="1" applyFont="1" applyFill="1" applyBorder="1" applyProtection="1">
      <protection locked="0"/>
    </xf>
    <xf numFmtId="38" fontId="11" fillId="2" borderId="55" xfId="0" applyNumberFormat="1" applyFont="1" applyFill="1" applyBorder="1" applyProtection="1">
      <protection locked="0"/>
    </xf>
    <xf numFmtId="0" fontId="23" fillId="0" borderId="40" xfId="0" applyFont="1" applyBorder="1" applyProtection="1">
      <protection hidden="1"/>
    </xf>
    <xf numFmtId="0" fontId="9" fillId="0" borderId="80" xfId="0" applyFont="1" applyBorder="1" applyAlignment="1" applyProtection="1">
      <alignment horizontal="center" vertical="center"/>
    </xf>
    <xf numFmtId="0" fontId="8" fillId="0" borderId="103" xfId="0" applyFont="1" applyBorder="1" applyAlignment="1" applyProtection="1">
      <alignment vertical="center"/>
    </xf>
    <xf numFmtId="0" fontId="9" fillId="0" borderId="104" xfId="0" applyFont="1" applyBorder="1" applyAlignment="1" applyProtection="1">
      <alignment horizontal="center" vertical="center"/>
    </xf>
    <xf numFmtId="38" fontId="17" fillId="0" borderId="46" xfId="0" applyNumberFormat="1" applyFont="1" applyBorder="1" applyAlignment="1" applyProtection="1">
      <alignment vertical="center"/>
    </xf>
    <xf numFmtId="38" fontId="6" fillId="2" borderId="14" xfId="0" applyNumberFormat="1" applyFont="1" applyFill="1" applyBorder="1" applyProtection="1">
      <protection locked="0"/>
    </xf>
    <xf numFmtId="38" fontId="17" fillId="2" borderId="23" xfId="0" applyNumberFormat="1" applyFont="1" applyFill="1" applyBorder="1" applyAlignment="1" applyProtection="1">
      <alignment vertical="center"/>
      <protection locked="0"/>
    </xf>
    <xf numFmtId="38" fontId="17" fillId="2" borderId="17" xfId="0" applyNumberFormat="1" applyFont="1" applyFill="1" applyBorder="1" applyAlignment="1" applyProtection="1">
      <alignment vertical="center"/>
      <protection locked="0"/>
    </xf>
    <xf numFmtId="38" fontId="0" fillId="0" borderId="0" xfId="0" applyNumberFormat="1"/>
    <xf numFmtId="0" fontId="35" fillId="5" borderId="13" xfId="1" applyFont="1" applyFill="1" applyBorder="1" applyAlignment="1">
      <alignment horizontal="center" vertical="center" wrapText="1"/>
    </xf>
    <xf numFmtId="0" fontId="35" fillId="5" borderId="87" xfId="1" applyFont="1" applyFill="1" applyBorder="1" applyAlignment="1">
      <alignment horizontal="center" vertical="center" wrapText="1"/>
    </xf>
    <xf numFmtId="0" fontId="9" fillId="0" borderId="80" xfId="0" applyFont="1" applyBorder="1"/>
    <xf numFmtId="0" fontId="9" fillId="0" borderId="101" xfId="0" applyFont="1" applyBorder="1"/>
    <xf numFmtId="0" fontId="0" fillId="0" borderId="79" xfId="0" applyBorder="1"/>
    <xf numFmtId="0" fontId="0" fillId="0" borderId="102" xfId="0" applyBorder="1"/>
    <xf numFmtId="0" fontId="48" fillId="2" borderId="77" xfId="0" applyFont="1" applyFill="1" applyBorder="1" applyAlignment="1" applyProtection="1">
      <alignment horizontal="center"/>
      <protection locked="0"/>
    </xf>
    <xf numFmtId="0" fontId="48" fillId="2" borderId="76" xfId="0" applyFont="1" applyFill="1" applyBorder="1" applyAlignment="1" applyProtection="1">
      <alignment horizontal="center"/>
      <protection locked="0"/>
    </xf>
    <xf numFmtId="0" fontId="48" fillId="2" borderId="78" xfId="0" applyFont="1" applyFill="1" applyBorder="1" applyAlignment="1" applyProtection="1">
      <alignment horizontal="center"/>
      <protection locked="0"/>
    </xf>
    <xf numFmtId="0" fontId="9" fillId="0" borderId="100" xfId="0" applyFont="1" applyBorder="1"/>
    <xf numFmtId="0" fontId="9" fillId="0" borderId="70" xfId="0" applyFont="1" applyBorder="1"/>
    <xf numFmtId="0" fontId="9" fillId="0" borderId="69" xfId="0" applyFont="1" applyBorder="1"/>
    <xf numFmtId="164" fontId="48" fillId="2" borderId="41" xfId="0" applyNumberFormat="1" applyFont="1" applyFill="1" applyBorder="1" applyAlignment="1" applyProtection="1">
      <alignment horizontal="center"/>
      <protection locked="0"/>
    </xf>
    <xf numFmtId="164" fontId="48" fillId="2" borderId="42" xfId="0" applyNumberFormat="1" applyFont="1" applyFill="1" applyBorder="1" applyAlignment="1" applyProtection="1">
      <alignment horizontal="center"/>
      <protection locked="0"/>
    </xf>
    <xf numFmtId="164" fontId="48" fillId="2" borderId="43" xfId="0" applyNumberFormat="1" applyFont="1" applyFill="1" applyBorder="1" applyAlignment="1" applyProtection="1">
      <alignment horizontal="center"/>
      <protection locked="0"/>
    </xf>
    <xf numFmtId="0" fontId="40" fillId="0" borderId="0" xfId="0" applyFont="1" applyBorder="1" applyAlignment="1">
      <alignment horizontal="center" vertical="center"/>
    </xf>
    <xf numFmtId="0" fontId="40" fillId="0" borderId="11" xfId="0" applyFont="1" applyBorder="1" applyAlignment="1">
      <alignment horizontal="center" vertical="center"/>
    </xf>
    <xf numFmtId="6" fontId="50" fillId="0" borderId="42" xfId="0" applyNumberFormat="1" applyFont="1" applyBorder="1" applyAlignment="1">
      <alignment horizontal="center" vertical="center"/>
    </xf>
    <xf numFmtId="6" fontId="50" fillId="0" borderId="43" xfId="0" applyNumberFormat="1" applyFont="1" applyBorder="1" applyAlignment="1">
      <alignment horizontal="center" vertical="center"/>
    </xf>
    <xf numFmtId="0" fontId="41" fillId="0" borderId="80" xfId="0" applyFont="1" applyBorder="1" applyAlignment="1">
      <alignment horizontal="center"/>
    </xf>
    <xf numFmtId="0" fontId="41" fillId="0" borderId="70" xfId="0" applyFont="1" applyBorder="1" applyAlignment="1">
      <alignment horizontal="center"/>
    </xf>
    <xf numFmtId="0" fontId="41" fillId="0" borderId="69" xfId="0" applyFont="1" applyBorder="1" applyAlignment="1">
      <alignment horizontal="center"/>
    </xf>
    <xf numFmtId="0" fontId="42" fillId="0" borderId="74" xfId="0" applyFont="1" applyBorder="1" applyAlignment="1">
      <alignment horizontal="center"/>
    </xf>
    <xf numFmtId="0" fontId="42" fillId="0" borderId="71" xfId="0" applyFont="1" applyBorder="1" applyAlignment="1">
      <alignment horizontal="center"/>
    </xf>
    <xf numFmtId="0" fontId="42" fillId="0" borderId="73" xfId="0" applyFont="1" applyBorder="1" applyAlignment="1">
      <alignment horizont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7" fillId="0" borderId="48" xfId="0" applyFont="1" applyFill="1" applyBorder="1" applyAlignment="1">
      <alignment vertical="center" wrapText="1"/>
    </xf>
    <xf numFmtId="0" fontId="7" fillId="0" borderId="39" xfId="0" applyFont="1" applyFill="1" applyBorder="1" applyAlignment="1">
      <alignment vertical="center" wrapText="1"/>
    </xf>
    <xf numFmtId="0" fontId="10" fillId="0" borderId="0" xfId="0" applyFont="1" applyFill="1" applyAlignment="1">
      <alignment horizontal="center" vertical="center"/>
    </xf>
    <xf numFmtId="0" fontId="7" fillId="0" borderId="48" xfId="0" applyFont="1" applyBorder="1" applyAlignment="1">
      <alignment wrapText="1"/>
    </xf>
    <xf numFmtId="0" fontId="7" fillId="0" borderId="39" xfId="0" applyFont="1" applyBorder="1" applyAlignment="1">
      <alignment wrapText="1"/>
    </xf>
    <xf numFmtId="0" fontId="8" fillId="0" borderId="39" xfId="0" applyFont="1" applyBorder="1" applyAlignment="1">
      <alignment horizontal="right" vertical="center"/>
    </xf>
    <xf numFmtId="0" fontId="8" fillId="0" borderId="5" xfId="0" applyFont="1" applyBorder="1" applyAlignment="1">
      <alignment horizontal="right" vertical="center"/>
    </xf>
    <xf numFmtId="0" fontId="15" fillId="0" borderId="66" xfId="0" applyFont="1" applyBorder="1" applyAlignment="1">
      <alignment horizontal="center"/>
    </xf>
    <xf numFmtId="0" fontId="15" fillId="0" borderId="96" xfId="0" applyFont="1" applyBorder="1" applyAlignment="1">
      <alignment horizontal="center"/>
    </xf>
    <xf numFmtId="0" fontId="20" fillId="0" borderId="66" xfId="0" applyFont="1" applyBorder="1" applyAlignment="1">
      <alignment horizontal="center" vertical="center"/>
    </xf>
    <xf numFmtId="0" fontId="20" fillId="0" borderId="96" xfId="0" applyFont="1" applyBorder="1" applyAlignment="1">
      <alignment horizontal="center" vertical="center"/>
    </xf>
    <xf numFmtId="0" fontId="21" fillId="2" borderId="93" xfId="0" applyFont="1" applyFill="1" applyBorder="1" applyAlignment="1">
      <alignment horizontal="center" vertical="center"/>
    </xf>
    <xf numFmtId="0" fontId="21" fillId="2" borderId="86" xfId="0" applyFont="1" applyFill="1" applyBorder="1" applyAlignment="1">
      <alignment horizontal="center" vertical="center"/>
    </xf>
    <xf numFmtId="0" fontId="21" fillId="2" borderId="94" xfId="0" applyFont="1" applyFill="1" applyBorder="1" applyAlignment="1">
      <alignment horizontal="center" vertical="center"/>
    </xf>
    <xf numFmtId="0" fontId="20" fillId="0" borderId="98" xfId="0" applyFont="1" applyBorder="1" applyAlignment="1">
      <alignment horizontal="center" vertical="center"/>
    </xf>
    <xf numFmtId="0" fontId="20" fillId="0" borderId="99" xfId="0" applyFont="1" applyBorder="1" applyAlignment="1">
      <alignment horizontal="center" vertical="center"/>
    </xf>
    <xf numFmtId="0" fontId="19" fillId="0" borderId="88"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10" fillId="0" borderId="91" xfId="0" applyFont="1" applyBorder="1" applyAlignment="1">
      <alignment horizontal="center" vertical="center"/>
    </xf>
    <xf numFmtId="0" fontId="10" fillId="0" borderId="0" xfId="0" applyFont="1" applyBorder="1" applyAlignment="1">
      <alignment horizontal="center" vertical="center"/>
    </xf>
    <xf numFmtId="0" fontId="10" fillId="0" borderId="92" xfId="0" applyFont="1" applyBorder="1" applyAlignment="1">
      <alignment horizontal="center" vertical="center"/>
    </xf>
    <xf numFmtId="0" fontId="21" fillId="0" borderId="91" xfId="0" applyFont="1" applyBorder="1" applyAlignment="1">
      <alignment horizontal="center" vertical="center"/>
    </xf>
    <xf numFmtId="0" fontId="21" fillId="0" borderId="0" xfId="0" applyFont="1" applyBorder="1" applyAlignment="1">
      <alignment horizontal="center" vertical="center"/>
    </xf>
    <xf numFmtId="0" fontId="21" fillId="0" borderId="92" xfId="0" applyFont="1" applyBorder="1" applyAlignment="1">
      <alignment horizontal="center" vertical="center"/>
    </xf>
    <xf numFmtId="0" fontId="24" fillId="4" borderId="93"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94" xfId="0" applyFont="1" applyFill="1" applyBorder="1" applyAlignment="1">
      <alignment horizontal="center" vertical="center" wrapText="1"/>
    </xf>
  </cellXfs>
  <cellStyles count="8">
    <cellStyle name="Hyperlink"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Percent 2" xfId="6" xr:uid="{00000000-0005-0000-0000-000006000000}"/>
    <cellStyle name="Percent 3" xfId="7" xr:uid="{00000000-0005-0000-0000-000007000000}"/>
  </cellStyles>
  <dxfs count="0"/>
  <tableStyles count="0" defaultTableStyle="TableStyleMedium2" defaultPivotStyle="PivotStyleLight16"/>
  <colors>
    <mruColors>
      <color rgb="FFFFFFCC"/>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269875</xdr:colOff>
      <xdr:row>10</xdr:row>
      <xdr:rowOff>174626</xdr:rowOff>
    </xdr:from>
    <xdr:ext cx="10906125" cy="2339022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69875" y="3108326"/>
          <a:ext cx="10906125" cy="233902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91440" bIns="91440" rtlCol="0" anchor="t">
          <a:noAutofit/>
        </a:bodyPr>
        <a:lstStyle/>
        <a:p>
          <a:r>
            <a:rPr lang="en-US" sz="1400">
              <a:solidFill>
                <a:schemeClr val="dk1"/>
              </a:solidFill>
              <a:effectLst/>
              <a:latin typeface="Arial" panose="020B0604020202020204" pitchFamily="34" charset="0"/>
              <a:ea typeface="+mn-ea"/>
              <a:cs typeface="Arial" panose="020B0604020202020204" pitchFamily="34" charset="0"/>
            </a:rPr>
            <a:t>This report has</a:t>
          </a:r>
          <a:r>
            <a:rPr lang="en-US" sz="1400" baseline="0">
              <a:solidFill>
                <a:schemeClr val="dk1"/>
              </a:solidFill>
              <a:effectLst/>
              <a:latin typeface="Arial" panose="020B0604020202020204" pitchFamily="34" charset="0"/>
              <a:ea typeface="+mn-ea"/>
              <a:cs typeface="Arial" panose="020B0604020202020204" pitchFamily="34" charset="0"/>
            </a:rPr>
            <a:t> been created pursuant to 357H. 9A of the Code of Iowa to be an annual statement of the receipts and disbursements of the Rural Improvement Zone (RIZ).  Outlined in the following sections will be the preferred method for completing this form.  The instructions go into some detail, as this form requires more detail than is required on the annual certified budget form.  </a:t>
          </a:r>
          <a:endParaRPr lang="en-US" sz="1400" b="1">
            <a:solidFill>
              <a:schemeClr val="dk1"/>
            </a:solidFill>
            <a:effectLst/>
            <a:latin typeface="Arial" panose="020B0604020202020204" pitchFamily="34" charset="0"/>
            <a:ea typeface="+mn-ea"/>
            <a:cs typeface="Arial" panose="020B0604020202020204" pitchFamily="34" charset="0"/>
          </a:endParaRPr>
        </a:p>
        <a:p>
          <a:pPr algn="ctr"/>
          <a:endParaRPr lang="en-US" sz="1400" b="1">
            <a:solidFill>
              <a:schemeClr val="dk1"/>
            </a:solidFill>
            <a:effectLst/>
            <a:latin typeface="Arial" panose="020B0604020202020204" pitchFamily="34" charset="0"/>
            <a:ea typeface="+mn-ea"/>
            <a:cs typeface="Arial" panose="020B0604020202020204" pitchFamily="34" charset="0"/>
          </a:endParaRPr>
        </a:p>
        <a:p>
          <a:pPr algn="ctr"/>
          <a:r>
            <a:rPr lang="en-US" sz="1400" b="1">
              <a:solidFill>
                <a:schemeClr val="dk1"/>
              </a:solidFill>
              <a:effectLst/>
              <a:latin typeface="Arial" panose="020B0604020202020204" pitchFamily="34" charset="0"/>
              <a:ea typeface="+mn-ea"/>
              <a:cs typeface="Arial" panose="020B0604020202020204" pitchFamily="34" charset="0"/>
            </a:rPr>
            <a:t>GENERAL INSTRUCTIONS</a:t>
          </a:r>
        </a:p>
        <a:p>
          <a:pPr algn="ctr"/>
          <a:endParaRPr lang="en-US" sz="1400" b="1">
            <a:solidFill>
              <a:schemeClr val="dk1"/>
            </a:solidFill>
            <a:effectLst/>
            <a:latin typeface="Arial" panose="020B0604020202020204" pitchFamily="34" charset="0"/>
            <a:ea typeface="+mn-ea"/>
            <a:cs typeface="Arial" panose="020B0604020202020204" pitchFamily="34" charset="0"/>
          </a:endParaRPr>
        </a:p>
        <a:p>
          <a:pPr lvl="0"/>
          <a:r>
            <a:rPr lang="en-US" sz="1400" b="1">
              <a:solidFill>
                <a:schemeClr val="dk1"/>
              </a:solidFill>
              <a:effectLst/>
              <a:latin typeface="Arial" panose="020B0604020202020204" pitchFamily="34" charset="0"/>
              <a:ea typeface="+mn-ea"/>
              <a:cs typeface="Arial" panose="020B0604020202020204" pitchFamily="34" charset="0"/>
            </a:rPr>
            <a:t>I.</a:t>
          </a:r>
          <a:r>
            <a:rPr lang="en-US" sz="1400" b="1" baseline="0">
              <a:solidFill>
                <a:schemeClr val="dk1"/>
              </a:solidFill>
              <a:effectLst/>
              <a:latin typeface="Arial" panose="020B0604020202020204" pitchFamily="34" charset="0"/>
              <a:ea typeface="+mn-ea"/>
              <a:cs typeface="Arial" panose="020B0604020202020204" pitchFamily="34" charset="0"/>
            </a:rPr>
            <a:t> Basics</a:t>
          </a:r>
        </a:p>
        <a:p>
          <a:pPr lvl="0"/>
          <a:endParaRPr lang="en-US" sz="1400">
            <a:solidFill>
              <a:schemeClr val="dk1"/>
            </a:solidFill>
            <a:effectLst/>
            <a:latin typeface="Arial" panose="020B0604020202020204" pitchFamily="34" charset="0"/>
            <a:ea typeface="+mn-ea"/>
            <a:cs typeface="Arial" panose="020B0604020202020204" pitchFamily="34" charset="0"/>
          </a:endParaRPr>
        </a:p>
        <a:p>
          <a:pPr lvl="0"/>
          <a:r>
            <a:rPr lang="en-US" sz="1400">
              <a:solidFill>
                <a:schemeClr val="dk1"/>
              </a:solidFill>
              <a:effectLst/>
              <a:latin typeface="Arial" panose="020B0604020202020204" pitchFamily="34" charset="0"/>
              <a:ea typeface="+mn-ea"/>
              <a:cs typeface="Arial" panose="020B0604020202020204" pitchFamily="34" charset="0"/>
            </a:rPr>
            <a:t>a.  The Annual Financial Report (AFR) should be completed on a</a:t>
          </a:r>
          <a:r>
            <a:rPr lang="en-US" sz="1400" baseline="0">
              <a:solidFill>
                <a:schemeClr val="dk1"/>
              </a:solidFill>
              <a:effectLst/>
              <a:latin typeface="Arial" panose="020B0604020202020204" pitchFamily="34" charset="0"/>
              <a:ea typeface="+mn-ea"/>
              <a:cs typeface="Arial" panose="020B0604020202020204" pitchFamily="34" charset="0"/>
            </a:rPr>
            <a:t> NON-GAAP (Cash) basis</a:t>
          </a:r>
          <a:r>
            <a:rPr lang="en-US" sz="1400">
              <a:solidFill>
                <a:schemeClr val="dk1"/>
              </a:solidFill>
              <a:effectLst/>
              <a:latin typeface="Arial" panose="020B0604020202020204" pitchFamily="34" charset="0"/>
              <a:ea typeface="+mn-ea"/>
              <a:cs typeface="Arial" panose="020B0604020202020204" pitchFamily="34" charset="0"/>
            </a:rPr>
            <a:t>. This is a backward-looking report,</a:t>
          </a:r>
          <a:r>
            <a:rPr lang="en-US" sz="1400" baseline="0">
              <a:solidFill>
                <a:schemeClr val="dk1"/>
              </a:solidFill>
              <a:effectLst/>
              <a:latin typeface="Arial" panose="020B0604020202020204" pitchFamily="34" charset="0"/>
              <a:ea typeface="+mn-ea"/>
              <a:cs typeface="Arial" panose="020B0604020202020204" pitchFamily="34" charset="0"/>
            </a:rPr>
            <a:t> so all balances and activity should be reported for the fiscal year ended on June 30 of the current year.  This report has three pages, or tabs, which need to be completed: Disbursements, Receipts, and Debt.  Each tab will be covered in detail below.</a:t>
          </a:r>
          <a:endParaRPr lang="en-US" sz="1400">
            <a:solidFill>
              <a:schemeClr val="dk1"/>
            </a:solidFill>
            <a:effectLst/>
            <a:latin typeface="Arial" panose="020B0604020202020204" pitchFamily="34" charset="0"/>
            <a:ea typeface="+mn-ea"/>
            <a:cs typeface="Arial" panose="020B0604020202020204" pitchFamily="34" charset="0"/>
          </a:endParaRPr>
        </a:p>
        <a:p>
          <a:endParaRPr lang="en-US" sz="1400">
            <a:latin typeface="Arial" panose="020B0604020202020204" pitchFamily="34" charset="0"/>
            <a:cs typeface="Arial" panose="020B0604020202020204" pitchFamily="34" charset="0"/>
          </a:endParaRPr>
        </a:p>
        <a:p>
          <a:pPr lvl="0"/>
          <a:r>
            <a:rPr lang="en-US" sz="1400">
              <a:solidFill>
                <a:schemeClr val="dk1"/>
              </a:solidFill>
              <a:effectLst/>
              <a:latin typeface="Arial" panose="020B0604020202020204" pitchFamily="34" charset="0"/>
              <a:ea typeface="+mn-ea"/>
              <a:cs typeface="Arial" panose="020B0604020202020204" pitchFamily="34" charset="0"/>
            </a:rPr>
            <a:t>b.  </a:t>
          </a:r>
          <a:r>
            <a:rPr lang="en-US" sz="1400" b="1">
              <a:solidFill>
                <a:schemeClr val="dk1"/>
              </a:solidFill>
              <a:effectLst/>
              <a:latin typeface="Arial" panose="020B0604020202020204" pitchFamily="34" charset="0"/>
              <a:ea typeface="+mn-ea"/>
              <a:cs typeface="Arial" panose="020B0604020202020204" pitchFamily="34" charset="0"/>
            </a:rPr>
            <a:t>RIZs are required to use the Excel spreadsheet provided by the Department of Management. Please be sure to complete all sections of the AFR. All spreadsheet cells where data may be entered (input cells) are highlighted in light yellow. Non-highlighted cells in </a:t>
          </a:r>
          <a:r>
            <a:rPr lang="en-US" sz="1400" b="1">
              <a:solidFill>
                <a:srgbClr val="0000FF"/>
              </a:solidFill>
              <a:effectLst/>
              <a:latin typeface="Arial" panose="020B0604020202020204" pitchFamily="34" charset="0"/>
              <a:ea typeface="+mn-ea"/>
              <a:cs typeface="Arial" panose="020B0604020202020204" pitchFamily="34" charset="0"/>
            </a:rPr>
            <a:t>blue</a:t>
          </a:r>
          <a:r>
            <a:rPr lang="en-US" sz="1400" b="1">
              <a:solidFill>
                <a:schemeClr val="dk1"/>
              </a:solidFill>
              <a:effectLst/>
              <a:latin typeface="Arial" panose="020B0604020202020204" pitchFamily="34" charset="0"/>
              <a:ea typeface="+mn-ea"/>
              <a:cs typeface="Arial" panose="020B0604020202020204" pitchFamily="34" charset="0"/>
            </a:rPr>
            <a:t> containing formulas are password protected and therefore, cannot be changed</a:t>
          </a:r>
          <a:r>
            <a:rPr lang="en-US" sz="1400">
              <a:solidFill>
                <a:schemeClr val="dk1"/>
              </a:solidFill>
              <a:effectLst/>
              <a:latin typeface="Arial" panose="020B0604020202020204" pitchFamily="34" charset="0"/>
              <a:ea typeface="+mn-ea"/>
              <a:cs typeface="Arial" panose="020B0604020202020204" pitchFamily="34" charset="0"/>
            </a:rPr>
            <a:t>. If you have an item that is not already identified on the form, include the item in "Other"</a:t>
          </a:r>
          <a:r>
            <a:rPr lang="en-US" sz="1400" baseline="0">
              <a:solidFill>
                <a:schemeClr val="dk1"/>
              </a:solidFill>
              <a:effectLst/>
              <a:latin typeface="Arial" panose="020B0604020202020204" pitchFamily="34" charset="0"/>
              <a:ea typeface="+mn-ea"/>
              <a:cs typeface="Arial" panose="020B0604020202020204" pitchFamily="34" charset="0"/>
            </a:rPr>
            <a:t> categories, where allowed</a:t>
          </a:r>
          <a:r>
            <a:rPr lang="en-US" sz="1400">
              <a:solidFill>
                <a:schemeClr val="dk1"/>
              </a:solidFill>
              <a:effectLst/>
              <a:latin typeface="Arial" panose="020B0604020202020204" pitchFamily="34" charset="0"/>
              <a:ea typeface="+mn-ea"/>
              <a:cs typeface="Arial" panose="020B0604020202020204" pitchFamily="34" charset="0"/>
            </a:rPr>
            <a:t>.  </a:t>
          </a:r>
          <a:r>
            <a:rPr lang="en-US" sz="1400" b="1">
              <a:solidFill>
                <a:schemeClr val="dk1"/>
              </a:solidFill>
              <a:effectLst/>
              <a:latin typeface="Arial" panose="020B0604020202020204" pitchFamily="34" charset="0"/>
              <a:ea typeface="+mn-ea"/>
              <a:cs typeface="Arial" panose="020B0604020202020204" pitchFamily="34" charset="0"/>
            </a:rPr>
            <a:t>HANDWRITTEN</a:t>
          </a:r>
          <a:r>
            <a:rPr lang="en-US" sz="1400" b="1" baseline="0">
              <a:solidFill>
                <a:schemeClr val="dk1"/>
              </a:solidFill>
              <a:effectLst/>
              <a:latin typeface="Arial" panose="020B0604020202020204" pitchFamily="34" charset="0"/>
              <a:ea typeface="+mn-ea"/>
              <a:cs typeface="Arial" panose="020B0604020202020204" pitchFamily="34" charset="0"/>
            </a:rPr>
            <a:t> AFR FORMS WILL BE REJECTED.</a:t>
          </a:r>
          <a:endParaRPr lang="en-US" sz="1400">
            <a:solidFill>
              <a:schemeClr val="dk1"/>
            </a:solidFill>
            <a:effectLst/>
            <a:latin typeface="Arial" panose="020B0604020202020204" pitchFamily="34" charset="0"/>
            <a:ea typeface="+mn-ea"/>
            <a:cs typeface="Arial" panose="020B0604020202020204" pitchFamily="34" charset="0"/>
          </a:endParaRPr>
        </a:p>
        <a:p>
          <a:pPr lvl="0"/>
          <a:endParaRPr lang="en-US" sz="1400">
            <a:solidFill>
              <a:schemeClr val="dk1"/>
            </a:solidFill>
            <a:effectLst/>
            <a:latin typeface="Arial" panose="020B0604020202020204" pitchFamily="34" charset="0"/>
            <a:ea typeface="+mn-ea"/>
            <a:cs typeface="Arial" panose="020B0604020202020204" pitchFamily="34" charset="0"/>
          </a:endParaRPr>
        </a:p>
        <a:p>
          <a:pPr lvl="0"/>
          <a:r>
            <a:rPr lang="en-US" sz="1400">
              <a:solidFill>
                <a:schemeClr val="dk1"/>
              </a:solidFill>
              <a:effectLst/>
              <a:latin typeface="Arial" panose="020B0604020202020204" pitchFamily="34" charset="0"/>
              <a:ea typeface="+mn-ea"/>
              <a:cs typeface="Arial" panose="020B0604020202020204" pitchFamily="34" charset="0"/>
            </a:rPr>
            <a:t>c.  Investment activity, such as purchase and redemption of CDs or transfers between checking and savings accounts, should not be reported as receipts, disbursements, or transfers. These types of transactions merely exchange one type of asset for another and do not change the RIZ’s fund balances.  All investments</a:t>
          </a:r>
          <a:r>
            <a:rPr lang="en-US" sz="1400" baseline="0">
              <a:solidFill>
                <a:schemeClr val="dk1"/>
              </a:solidFill>
              <a:effectLst/>
              <a:latin typeface="Arial" panose="020B0604020202020204" pitchFamily="34" charset="0"/>
              <a:ea typeface="+mn-ea"/>
              <a:cs typeface="Arial" panose="020B0604020202020204" pitchFamily="34" charset="0"/>
            </a:rPr>
            <a:t> should be included as part of the Beginning Fund Balance.</a:t>
          </a:r>
          <a:endParaRPr lang="en-US" sz="1400">
            <a:solidFill>
              <a:schemeClr val="dk1"/>
            </a:solidFill>
            <a:effectLst/>
            <a:latin typeface="Arial" panose="020B0604020202020204" pitchFamily="34" charset="0"/>
            <a:ea typeface="+mn-ea"/>
            <a:cs typeface="Arial" panose="020B0604020202020204" pitchFamily="34" charset="0"/>
          </a:endParaRPr>
        </a:p>
        <a:p>
          <a:pPr lvl="0"/>
          <a:endParaRPr lang="en-US" sz="1400">
            <a:solidFill>
              <a:schemeClr val="dk1"/>
            </a:solidFill>
            <a:effectLst/>
            <a:latin typeface="Arial" panose="020B0604020202020204" pitchFamily="34" charset="0"/>
            <a:ea typeface="+mn-ea"/>
            <a:cs typeface="Arial" panose="020B0604020202020204" pitchFamily="34" charset="0"/>
          </a:endParaRPr>
        </a:p>
        <a:p>
          <a:pPr lvl="0"/>
          <a:r>
            <a:rPr lang="en-US" sz="1400">
              <a:solidFill>
                <a:schemeClr val="dk1"/>
              </a:solidFill>
              <a:effectLst/>
              <a:latin typeface="Arial" panose="020B0604020202020204" pitchFamily="34" charset="0"/>
              <a:ea typeface="+mn-ea"/>
              <a:cs typeface="Arial" panose="020B0604020202020204" pitchFamily="34" charset="0"/>
            </a:rPr>
            <a:t>d.  </a:t>
          </a:r>
          <a:r>
            <a:rPr lang="en-US" sz="1400" b="0">
              <a:solidFill>
                <a:schemeClr val="dk1"/>
              </a:solidFill>
              <a:effectLst/>
              <a:latin typeface="Arial" panose="020B0604020202020204" pitchFamily="34" charset="0"/>
              <a:ea typeface="+mn-ea"/>
              <a:cs typeface="Arial" panose="020B0604020202020204" pitchFamily="34" charset="0"/>
            </a:rPr>
            <a:t>All Tax Increment Financing </a:t>
          </a:r>
          <a:r>
            <a:rPr lang="en-US" sz="1400">
              <a:solidFill>
                <a:schemeClr val="dk1"/>
              </a:solidFill>
              <a:effectLst/>
              <a:latin typeface="Arial" panose="020B0604020202020204" pitchFamily="34" charset="0"/>
              <a:ea typeface="+mn-ea"/>
              <a:cs typeface="Arial" panose="020B0604020202020204" pitchFamily="34" charset="0"/>
            </a:rPr>
            <a:t>supported activities</a:t>
          </a:r>
          <a:r>
            <a:rPr lang="en-US" sz="1400" baseline="0">
              <a:solidFill>
                <a:schemeClr val="dk1"/>
              </a:solidFill>
              <a:effectLst/>
              <a:latin typeface="Arial" panose="020B0604020202020204" pitchFamily="34" charset="0"/>
              <a:ea typeface="+mn-ea"/>
              <a:cs typeface="Arial" panose="020B0604020202020204" pitchFamily="34" charset="0"/>
            </a:rPr>
            <a:t> should be reported </a:t>
          </a:r>
          <a:r>
            <a:rPr lang="en-US" sz="1400">
              <a:solidFill>
                <a:schemeClr val="dk1"/>
              </a:solidFill>
              <a:effectLst/>
              <a:latin typeface="Arial" panose="020B0604020202020204" pitchFamily="34" charset="0"/>
              <a:ea typeface="+mn-ea"/>
              <a:cs typeface="Arial" panose="020B0604020202020204" pitchFamily="34" charset="0"/>
            </a:rPr>
            <a:t>the General Fund. The</a:t>
          </a:r>
          <a:r>
            <a:rPr lang="en-US" sz="1400" baseline="0">
              <a:solidFill>
                <a:schemeClr val="dk1"/>
              </a:solidFill>
              <a:effectLst/>
              <a:latin typeface="Arial" panose="020B0604020202020204" pitchFamily="34" charset="0"/>
              <a:ea typeface="+mn-ea"/>
              <a:cs typeface="Arial" panose="020B0604020202020204" pitchFamily="34" charset="0"/>
            </a:rPr>
            <a:t> Debt Service Fund should be not be used for any purpose other than the paying of outstanding debt</a:t>
          </a:r>
          <a:r>
            <a:rPr lang="en-US" sz="1400">
              <a:solidFill>
                <a:schemeClr val="dk1"/>
              </a:solidFill>
              <a:effectLst/>
              <a:latin typeface="Arial" panose="020B0604020202020204" pitchFamily="34" charset="0"/>
              <a:ea typeface="+mn-ea"/>
              <a:cs typeface="Arial" panose="020B0604020202020204" pitchFamily="34" charset="0"/>
            </a:rPr>
            <a:t>.  All non-debt related</a:t>
          </a:r>
          <a:r>
            <a:rPr lang="en-US" sz="1400" baseline="0">
              <a:solidFill>
                <a:schemeClr val="dk1"/>
              </a:solidFill>
              <a:effectLst/>
              <a:latin typeface="Arial" panose="020B0604020202020204" pitchFamily="34" charset="0"/>
              <a:ea typeface="+mn-ea"/>
              <a:cs typeface="Arial" panose="020B0604020202020204" pitchFamily="34" charset="0"/>
            </a:rPr>
            <a:t> receipts and disbursements should be made from the General Fund.</a:t>
          </a:r>
          <a:endParaRPr lang="en-US" sz="1400">
            <a:solidFill>
              <a:schemeClr val="dk1"/>
            </a:solidFill>
            <a:effectLst/>
            <a:latin typeface="Arial" panose="020B0604020202020204" pitchFamily="34" charset="0"/>
            <a:ea typeface="+mn-ea"/>
            <a:cs typeface="Arial" panose="020B0604020202020204" pitchFamily="34" charset="0"/>
          </a:endParaRPr>
        </a:p>
        <a:p>
          <a:pPr lvl="0"/>
          <a:endParaRPr lang="en-US" sz="1400">
            <a:solidFill>
              <a:schemeClr val="dk1"/>
            </a:solidFill>
            <a:effectLst/>
            <a:latin typeface="Arial" panose="020B0604020202020204" pitchFamily="34" charset="0"/>
            <a:ea typeface="+mn-ea"/>
            <a:cs typeface="Arial" panose="020B0604020202020204" pitchFamily="34" charset="0"/>
          </a:endParaRPr>
        </a:p>
        <a:p>
          <a:pPr marL="0" lvl="0" indent="0"/>
          <a:r>
            <a:rPr lang="en-US" sz="1400" b="1">
              <a:solidFill>
                <a:schemeClr val="dk1"/>
              </a:solidFill>
              <a:effectLst/>
              <a:latin typeface="Arial" panose="020B0604020202020204" pitchFamily="34" charset="0"/>
              <a:ea typeface="+mn-ea"/>
              <a:cs typeface="Arial" panose="020B0604020202020204" pitchFamily="34" charset="0"/>
            </a:rPr>
            <a:t>II. Summary</a:t>
          </a:r>
          <a:endParaRPr lang="en-US" sz="1400" b="0">
            <a:solidFill>
              <a:schemeClr val="dk1"/>
            </a:solidFill>
            <a:effectLst/>
            <a:latin typeface="Arial" panose="020B0604020202020204" pitchFamily="34" charset="0"/>
            <a:ea typeface="+mn-ea"/>
            <a:cs typeface="Arial" panose="020B0604020202020204" pitchFamily="34" charset="0"/>
          </a:endParaRPr>
        </a:p>
        <a:p>
          <a:pPr marL="0" lvl="0" indent="0"/>
          <a:endParaRPr lang="en-US" sz="1400" b="0">
            <a:solidFill>
              <a:schemeClr val="dk1"/>
            </a:solidFill>
            <a:effectLst/>
            <a:latin typeface="Arial" panose="020B0604020202020204" pitchFamily="34" charset="0"/>
            <a:ea typeface="+mn-ea"/>
            <a:cs typeface="Arial" panose="020B0604020202020204" pitchFamily="34" charset="0"/>
          </a:endParaRPr>
        </a:p>
        <a:p>
          <a:pPr marL="0" lvl="0" indent="0"/>
          <a:r>
            <a:rPr lang="en-US" sz="1400" b="0">
              <a:solidFill>
                <a:schemeClr val="dk1"/>
              </a:solidFill>
              <a:effectLst/>
              <a:latin typeface="Arial" panose="020B0604020202020204" pitchFamily="34" charset="0"/>
              <a:ea typeface="+mn-ea"/>
              <a:cs typeface="Arial" panose="020B0604020202020204" pitchFamily="34" charset="0"/>
            </a:rPr>
            <a:t>e. The SUMMARY</a:t>
          </a:r>
          <a:r>
            <a:rPr lang="en-US" sz="1400" b="0" baseline="0">
              <a:solidFill>
                <a:schemeClr val="dk1"/>
              </a:solidFill>
              <a:effectLst/>
              <a:latin typeface="Arial" panose="020B0604020202020204" pitchFamily="34" charset="0"/>
              <a:ea typeface="+mn-ea"/>
              <a:cs typeface="Arial" panose="020B0604020202020204" pitchFamily="34" charset="0"/>
            </a:rPr>
            <a:t> tab will fill in with figures that are entered on the following pages of the AFR.  Spaces were an entry is possibly needed on the AFR are shaded in light yellow.  The items needing to be entered on the SUMMARY tab are:</a:t>
          </a:r>
        </a:p>
        <a:p>
          <a:pPr marL="0" lvl="0" indent="0"/>
          <a:endParaRPr lang="en-US" sz="1400" b="0" baseline="0">
            <a:solidFill>
              <a:schemeClr val="dk1"/>
            </a:solidFill>
            <a:effectLst/>
            <a:latin typeface="Arial" panose="020B0604020202020204" pitchFamily="34" charset="0"/>
            <a:ea typeface="+mn-ea"/>
            <a:cs typeface="Arial" panose="020B0604020202020204" pitchFamily="34" charset="0"/>
          </a:endParaRPr>
        </a:p>
        <a:p>
          <a:pPr marL="0" lvl="0" indent="0"/>
          <a:r>
            <a:rPr lang="en-US" sz="1400" b="0" baseline="0">
              <a:solidFill>
                <a:schemeClr val="dk1"/>
              </a:solidFill>
              <a:effectLst/>
              <a:latin typeface="Arial" panose="020B0604020202020204" pitchFamily="34" charset="0"/>
              <a:ea typeface="+mn-ea"/>
              <a:cs typeface="Arial" panose="020B0604020202020204" pitchFamily="34" charset="0"/>
            </a:rPr>
            <a:t>	  1. RIZ Name - Type or select the name of the RIZ to be reported on this AFR in the top left corner of the SUMMARY tab.</a:t>
          </a:r>
        </a:p>
        <a:p>
          <a:pPr marL="0" lvl="0" indent="0"/>
          <a:r>
            <a:rPr lang="en-US" sz="1400" b="0" baseline="0">
              <a:solidFill>
                <a:schemeClr val="dk1"/>
              </a:solidFill>
              <a:effectLst/>
              <a:latin typeface="Arial" panose="020B0604020202020204" pitchFamily="34" charset="0"/>
              <a:ea typeface="+mn-ea"/>
              <a:cs typeface="Arial" panose="020B0604020202020204" pitchFamily="34" charset="0"/>
            </a:rPr>
            <a:t>	  2. Budget column - The certified budget of the year being reported should be entered.  The numbers entered in this 		               column should reflect any amendments that had been made and certified during the fiscal year.</a:t>
          </a:r>
        </a:p>
        <a:p>
          <a:pPr marL="0" lvl="0" indent="0"/>
          <a:r>
            <a:rPr lang="en-US" sz="1400" b="0" baseline="0">
              <a:solidFill>
                <a:schemeClr val="dk1"/>
              </a:solidFill>
              <a:effectLst/>
              <a:latin typeface="Arial" panose="020B0604020202020204" pitchFamily="34" charset="0"/>
              <a:ea typeface="+mn-ea"/>
              <a:cs typeface="Arial" panose="020B0604020202020204" pitchFamily="34" charset="0"/>
            </a:rPr>
            <a:t>	  3. Beginning Fund Balances July 1st - For the budget column, enter the amount of total beginning fund balance as it was 				        shown on the certified budget or most recent certified amendment.  For the General 				        and Debt Service columns, enter the actual beginning fund balance for the year.</a:t>
          </a:r>
        </a:p>
        <a:p>
          <a:pPr marL="0" lvl="0" indent="0"/>
          <a:r>
            <a:rPr lang="en-US" sz="1400" b="0" baseline="0">
              <a:solidFill>
                <a:schemeClr val="dk1"/>
              </a:solidFill>
              <a:effectLst/>
              <a:latin typeface="Arial" panose="020B0604020202020204" pitchFamily="34" charset="0"/>
              <a:ea typeface="+mn-ea"/>
              <a:cs typeface="Arial" panose="020B0604020202020204" pitchFamily="34" charset="0"/>
            </a:rPr>
            <a:t>	  4. Printed Name of Clerk - Type in the name of the RIZ clerk, who should be the person to sign and submit the report.</a:t>
          </a:r>
        </a:p>
        <a:p>
          <a:pPr marL="0" lvl="0" indent="0"/>
          <a:r>
            <a:rPr lang="en-US" sz="1400" b="0" baseline="0">
              <a:solidFill>
                <a:schemeClr val="dk1"/>
              </a:solidFill>
              <a:effectLst/>
              <a:latin typeface="Arial" panose="020B0604020202020204" pitchFamily="34" charset="0"/>
              <a:ea typeface="+mn-ea"/>
              <a:cs typeface="Arial" panose="020B0604020202020204" pitchFamily="34" charset="0"/>
            </a:rPr>
            <a:t>	  5. Date of Approval by Board of Trustees - Type in the date that the Trustees approved this AFR.</a:t>
          </a:r>
          <a:endParaRPr lang="en-US" sz="1400" b="1">
            <a:solidFill>
              <a:schemeClr val="dk1"/>
            </a:solidFill>
            <a:effectLst/>
            <a:latin typeface="Arial" panose="020B0604020202020204" pitchFamily="34" charset="0"/>
            <a:ea typeface="+mn-ea"/>
            <a:cs typeface="Arial" panose="020B0604020202020204" pitchFamily="34" charset="0"/>
          </a:endParaRPr>
        </a:p>
        <a:p>
          <a:pPr lvl="0"/>
          <a:endParaRPr lang="en-US" sz="1400" b="0">
            <a:solidFill>
              <a:schemeClr val="dk1"/>
            </a:solidFill>
            <a:effectLst/>
            <a:latin typeface="Arial" panose="020B0604020202020204" pitchFamily="34" charset="0"/>
            <a:ea typeface="+mn-ea"/>
            <a:cs typeface="Arial" panose="020B0604020202020204" pitchFamily="34" charset="0"/>
          </a:endParaRPr>
        </a:p>
        <a:p>
          <a:pPr lvl="0"/>
          <a:endParaRPr lang="en-US" sz="1400" b="1">
            <a:solidFill>
              <a:schemeClr val="dk1"/>
            </a:solidFill>
            <a:effectLst/>
            <a:latin typeface="Arial" panose="020B0604020202020204" pitchFamily="34" charset="0"/>
            <a:ea typeface="+mn-ea"/>
            <a:cs typeface="Arial" panose="020B0604020202020204" pitchFamily="34" charset="0"/>
          </a:endParaRPr>
        </a:p>
        <a:p>
          <a:pPr lvl="0"/>
          <a:r>
            <a:rPr lang="en-US" sz="1400" b="1">
              <a:solidFill>
                <a:schemeClr val="dk1"/>
              </a:solidFill>
              <a:effectLst/>
              <a:latin typeface="Arial" panose="020B0604020202020204" pitchFamily="34" charset="0"/>
              <a:ea typeface="+mn-ea"/>
              <a:cs typeface="Arial" panose="020B0604020202020204" pitchFamily="34" charset="0"/>
            </a:rPr>
            <a:t>III. Recording</a:t>
          </a:r>
          <a:r>
            <a:rPr lang="en-US" sz="1400" b="1" baseline="0">
              <a:solidFill>
                <a:schemeClr val="dk1"/>
              </a:solidFill>
              <a:effectLst/>
              <a:latin typeface="Arial" panose="020B0604020202020204" pitchFamily="34" charset="0"/>
              <a:ea typeface="+mn-ea"/>
              <a:cs typeface="Arial" panose="020B0604020202020204" pitchFamily="34" charset="0"/>
            </a:rPr>
            <a:t> Disbursements</a:t>
          </a:r>
          <a:endParaRPr lang="en-US" sz="1400" b="1">
            <a:solidFill>
              <a:schemeClr val="dk1"/>
            </a:solidFill>
            <a:effectLst/>
            <a:latin typeface="Arial" panose="020B0604020202020204" pitchFamily="34" charset="0"/>
            <a:ea typeface="+mn-ea"/>
            <a:cs typeface="Arial" panose="020B0604020202020204" pitchFamily="34" charset="0"/>
          </a:endParaRPr>
        </a:p>
        <a:p>
          <a:pPr lvl="0"/>
          <a:endParaRPr lang="en-US" sz="1400">
            <a:solidFill>
              <a:schemeClr val="dk1"/>
            </a:solidFill>
            <a:effectLst/>
            <a:latin typeface="Arial" panose="020B0604020202020204" pitchFamily="34" charset="0"/>
            <a:ea typeface="+mn-ea"/>
            <a:cs typeface="Arial" panose="020B0604020202020204" pitchFamily="34" charset="0"/>
          </a:endParaRPr>
        </a:p>
        <a:p>
          <a:pPr lvl="0"/>
          <a:r>
            <a:rPr lang="en-US" sz="1400">
              <a:solidFill>
                <a:schemeClr val="dk1"/>
              </a:solidFill>
              <a:effectLst/>
              <a:latin typeface="Arial" panose="020B0604020202020204" pitchFamily="34" charset="0"/>
              <a:ea typeface="+mn-ea"/>
              <a:cs typeface="Arial" panose="020B0604020202020204" pitchFamily="34" charset="0"/>
            </a:rPr>
            <a:t>f.  All disbursements</a:t>
          </a:r>
          <a:r>
            <a:rPr lang="en-US" sz="1400" baseline="0">
              <a:solidFill>
                <a:schemeClr val="dk1"/>
              </a:solidFill>
              <a:effectLst/>
              <a:latin typeface="Arial" panose="020B0604020202020204" pitchFamily="34" charset="0"/>
              <a:ea typeface="+mn-ea"/>
              <a:cs typeface="Arial" panose="020B0604020202020204" pitchFamily="34" charset="0"/>
            </a:rPr>
            <a:t> of RIZ monies for the fiscal year being reported must be recorded on the "DISBURSEMENTS" tab.  There are eight categories of disbursements in this report: Dredging, Erosion Control, Land Acquisition, Water Quality, Administration, Professional Fees, Debt Service, and Transfers Out.</a:t>
          </a:r>
        </a:p>
        <a:p>
          <a:pPr lvl="0"/>
          <a:endParaRPr lang="en-US" sz="1400" baseline="0">
            <a:solidFill>
              <a:schemeClr val="dk1"/>
            </a:solidFill>
            <a:effectLst/>
            <a:latin typeface="Arial" panose="020B0604020202020204" pitchFamily="34" charset="0"/>
            <a:ea typeface="+mn-ea"/>
            <a:cs typeface="Arial" panose="020B0604020202020204" pitchFamily="34" charset="0"/>
          </a:endParaRPr>
        </a:p>
        <a:p>
          <a:pPr lvl="0"/>
          <a:r>
            <a:rPr lang="en-US" sz="1400" baseline="0">
              <a:solidFill>
                <a:schemeClr val="dk1"/>
              </a:solidFill>
              <a:effectLst/>
              <a:latin typeface="Arial" panose="020B0604020202020204" pitchFamily="34" charset="0"/>
              <a:ea typeface="+mn-ea"/>
              <a:cs typeface="Arial" panose="020B0604020202020204" pitchFamily="34" charset="0"/>
            </a:rPr>
            <a:t>	  1. Dredging - All disbursements related to the removal of silt from the lake itself.</a:t>
          </a:r>
        </a:p>
        <a:p>
          <a:pPr lvl="0"/>
          <a:r>
            <a:rPr lang="en-US" sz="1400" baseline="0">
              <a:solidFill>
                <a:schemeClr val="dk1"/>
              </a:solidFill>
              <a:effectLst/>
              <a:latin typeface="Arial" panose="020B0604020202020204" pitchFamily="34" charset="0"/>
              <a:ea typeface="+mn-ea"/>
              <a:cs typeface="Arial" panose="020B0604020202020204" pitchFamily="34" charset="0"/>
            </a:rPr>
            <a:t>	  2. Erosion Control - Disbursements related to controlling erosion in the lake area and watershed.</a:t>
          </a:r>
        </a:p>
        <a:p>
          <a:pPr lvl="0"/>
          <a:r>
            <a:rPr lang="en-US" sz="1400" baseline="0">
              <a:solidFill>
                <a:schemeClr val="dk1"/>
              </a:solidFill>
              <a:effectLst/>
              <a:latin typeface="Arial" panose="020B0604020202020204" pitchFamily="34" charset="0"/>
              <a:ea typeface="+mn-ea"/>
              <a:cs typeface="Arial" panose="020B0604020202020204" pitchFamily="34" charset="0"/>
            </a:rPr>
            <a:t>	  3. Land Acquisition - Disbursements related to the purchase of land by the RIZ.</a:t>
          </a:r>
        </a:p>
        <a:p>
          <a:pPr lvl="0"/>
          <a:r>
            <a:rPr lang="en-US" sz="1400" baseline="0">
              <a:solidFill>
                <a:schemeClr val="dk1"/>
              </a:solidFill>
              <a:effectLst/>
              <a:latin typeface="Arial" panose="020B0604020202020204" pitchFamily="34" charset="0"/>
              <a:ea typeface="+mn-ea"/>
              <a:cs typeface="Arial" panose="020B0604020202020204" pitchFamily="34" charset="0"/>
            </a:rPr>
            <a:t>	  4. Water Quality - Disbursements  related to projects undertaken primarily to improve water quality in the lake and 			           watershed.</a:t>
          </a:r>
        </a:p>
        <a:p>
          <a:pPr lvl="0"/>
          <a:r>
            <a:rPr lang="en-US" sz="1400" baseline="0">
              <a:solidFill>
                <a:schemeClr val="dk1"/>
              </a:solidFill>
              <a:effectLst/>
              <a:latin typeface="Arial" panose="020B0604020202020204" pitchFamily="34" charset="0"/>
              <a:ea typeface="+mn-ea"/>
              <a:cs typeface="Arial" panose="020B0604020202020204" pitchFamily="34" charset="0"/>
            </a:rPr>
            <a:t>	  5. Administration - Disbursements related to general administration and operation of the RIZ.</a:t>
          </a:r>
        </a:p>
        <a:p>
          <a:pPr lvl="0"/>
          <a:r>
            <a:rPr lang="en-US" sz="1400" baseline="0">
              <a:solidFill>
                <a:schemeClr val="dk1"/>
              </a:solidFill>
              <a:effectLst/>
              <a:latin typeface="Arial" panose="020B0604020202020204" pitchFamily="34" charset="0"/>
              <a:ea typeface="+mn-ea"/>
              <a:cs typeface="Arial" panose="020B0604020202020204" pitchFamily="34" charset="0"/>
            </a:rPr>
            <a:t>	  6. Professional Fees - Disbursements to consultants and contract professionals.</a:t>
          </a:r>
        </a:p>
        <a:p>
          <a:pPr lvl="0"/>
          <a:r>
            <a:rPr lang="en-US" sz="1400" baseline="0">
              <a:solidFill>
                <a:schemeClr val="dk1"/>
              </a:solidFill>
              <a:effectLst/>
              <a:latin typeface="Arial" panose="020B0604020202020204" pitchFamily="34" charset="0"/>
              <a:ea typeface="+mn-ea"/>
              <a:cs typeface="Arial" panose="020B0604020202020204" pitchFamily="34" charset="0"/>
            </a:rPr>
            <a:t>	  7. Debt Service - Disbursements to pay debt instruments.  Principal and interest payments should be included.</a:t>
          </a:r>
        </a:p>
        <a:p>
          <a:pPr lvl="0"/>
          <a:r>
            <a:rPr lang="en-US" sz="1400" baseline="0">
              <a:solidFill>
                <a:schemeClr val="dk1"/>
              </a:solidFill>
              <a:effectLst/>
              <a:latin typeface="Arial" panose="020B0604020202020204" pitchFamily="34" charset="0"/>
              <a:ea typeface="+mn-ea"/>
              <a:cs typeface="Arial" panose="020B0604020202020204" pitchFamily="34" charset="0"/>
            </a:rPr>
            <a:t>	  8. Transfers Out - Disbursements from a fund to another RIZ fund should be shown here.  Only transfers leaving the fund 		             should be shown, not transfers to sub-funds with in the same fund.</a:t>
          </a:r>
        </a:p>
        <a:p>
          <a:pPr lvl="0"/>
          <a:endParaRPr lang="en-US" sz="1400">
            <a:solidFill>
              <a:schemeClr val="dk1"/>
            </a:solidFill>
            <a:effectLst/>
            <a:latin typeface="Arial" panose="020B0604020202020204" pitchFamily="34" charset="0"/>
            <a:ea typeface="+mn-ea"/>
            <a:cs typeface="Arial" panose="020B0604020202020204" pitchFamily="34" charset="0"/>
          </a:endParaRPr>
        </a:p>
        <a:p>
          <a:pPr lvl="0"/>
          <a:endParaRPr lang="en-US" sz="1400">
            <a:solidFill>
              <a:schemeClr val="dk1"/>
            </a:solidFill>
            <a:effectLst/>
            <a:latin typeface="Arial" panose="020B0604020202020204" pitchFamily="34" charset="0"/>
            <a:ea typeface="+mn-ea"/>
            <a:cs typeface="Arial" panose="020B0604020202020204" pitchFamily="34" charset="0"/>
          </a:endParaRPr>
        </a:p>
        <a:p>
          <a:pPr lvl="0"/>
          <a:r>
            <a:rPr lang="en-US" sz="1400" b="1">
              <a:solidFill>
                <a:schemeClr val="dk1"/>
              </a:solidFill>
              <a:effectLst/>
              <a:latin typeface="Arial" panose="020B0604020202020204" pitchFamily="34" charset="0"/>
              <a:ea typeface="+mn-ea"/>
              <a:cs typeface="Arial" panose="020B0604020202020204" pitchFamily="34" charset="0"/>
            </a:rPr>
            <a:t>IV.</a:t>
          </a:r>
          <a:r>
            <a:rPr lang="en-US" sz="1400" b="1" baseline="0">
              <a:solidFill>
                <a:schemeClr val="dk1"/>
              </a:solidFill>
              <a:effectLst/>
              <a:latin typeface="Arial" panose="020B0604020202020204" pitchFamily="34" charset="0"/>
              <a:ea typeface="+mn-ea"/>
              <a:cs typeface="Arial" panose="020B0604020202020204" pitchFamily="34" charset="0"/>
            </a:rPr>
            <a:t> Recording Receipts</a:t>
          </a:r>
        </a:p>
        <a:p>
          <a:pPr lvl="0"/>
          <a:endParaRPr lang="en-US" sz="1400">
            <a:solidFill>
              <a:schemeClr val="dk1"/>
            </a:solidFill>
            <a:effectLst/>
            <a:latin typeface="Arial" panose="020B0604020202020204" pitchFamily="34" charset="0"/>
            <a:ea typeface="+mn-ea"/>
            <a:cs typeface="Arial" panose="020B0604020202020204" pitchFamily="34" charset="0"/>
          </a:endParaRPr>
        </a:p>
        <a:p>
          <a:r>
            <a:rPr lang="en-US" sz="1400" baseline="0">
              <a:solidFill>
                <a:schemeClr val="dk1"/>
              </a:solidFill>
              <a:effectLst/>
              <a:latin typeface="Arial" panose="020B0604020202020204" pitchFamily="34" charset="0"/>
              <a:ea typeface="+mn-ea"/>
              <a:cs typeface="Arial" panose="020B0604020202020204" pitchFamily="34" charset="0"/>
            </a:rPr>
            <a:t>g.  All receipts of the RIZ for the fiscal year being reported must be recorded on the "RECEIPTS" tab.  All normal forms of RIZ revenue are included, and some optional forms of revenue have been included in line items as well.  Each RIZ will use some of the lines and not others.  It is not required that the RIZ log revenue on all lines.  Below is an explanation of what types of receipts can be recorded on this page:</a:t>
          </a:r>
        </a:p>
        <a:p>
          <a:r>
            <a:rPr lang="en-US" sz="1400" baseline="0">
              <a:solidFill>
                <a:schemeClr val="dk1"/>
              </a:solidFill>
              <a:effectLst/>
              <a:latin typeface="Arial" panose="020B0604020202020204" pitchFamily="34" charset="0"/>
              <a:ea typeface="+mn-ea"/>
              <a:cs typeface="Arial" panose="020B0604020202020204" pitchFamily="34" charset="0"/>
            </a:rPr>
            <a:t>	 1. Tax Receipts - Receipts of Tax Increment or Standby Property Tax from the County Treasurer.</a:t>
          </a:r>
        </a:p>
        <a:p>
          <a:r>
            <a:rPr lang="en-US" sz="1400" baseline="0">
              <a:solidFill>
                <a:schemeClr val="dk1"/>
              </a:solidFill>
              <a:effectLst/>
              <a:latin typeface="Arial" panose="020B0604020202020204" pitchFamily="34" charset="0"/>
              <a:ea typeface="+mn-ea"/>
              <a:cs typeface="Arial" panose="020B0604020202020204" pitchFamily="34" charset="0"/>
            </a:rPr>
            <a:t>	 2. Use of Money &amp; Property - Receipts derived from investments, interest, and rents.</a:t>
          </a:r>
        </a:p>
        <a:p>
          <a:r>
            <a:rPr lang="en-US" sz="1400" baseline="0">
              <a:solidFill>
                <a:schemeClr val="dk1"/>
              </a:solidFill>
              <a:effectLst/>
              <a:latin typeface="Arial" panose="020B0604020202020204" pitchFamily="34" charset="0"/>
              <a:ea typeface="+mn-ea"/>
              <a:cs typeface="Arial" panose="020B0604020202020204" pitchFamily="34" charset="0"/>
            </a:rPr>
            <a:t>	 3. Intergovernmental - Receipts of grant or contribution money from other public entities.</a:t>
          </a:r>
        </a:p>
        <a:p>
          <a:r>
            <a:rPr lang="en-US" sz="1400" baseline="0">
              <a:solidFill>
                <a:schemeClr val="dk1"/>
              </a:solidFill>
              <a:effectLst/>
              <a:latin typeface="Arial" panose="020B0604020202020204" pitchFamily="34" charset="0"/>
              <a:ea typeface="+mn-ea"/>
              <a:cs typeface="Arial" panose="020B0604020202020204" pitchFamily="34" charset="0"/>
            </a:rPr>
            <a:t>	 4. Charges / Fees for Service - Receipts from charges for service and registration-type items.</a:t>
          </a:r>
        </a:p>
        <a:p>
          <a:r>
            <a:rPr lang="en-US" sz="1400" baseline="0">
              <a:solidFill>
                <a:schemeClr val="dk1"/>
              </a:solidFill>
              <a:effectLst/>
              <a:latin typeface="Arial" panose="020B0604020202020204" pitchFamily="34" charset="0"/>
              <a:ea typeface="+mn-ea"/>
              <a:cs typeface="Arial" panose="020B0604020202020204" pitchFamily="34" charset="0"/>
            </a:rPr>
            <a:t>	 5. Sale of Capital Assets - Receipts from the sale of property and real estate.</a:t>
          </a:r>
        </a:p>
        <a:p>
          <a:r>
            <a:rPr lang="en-US" sz="1400" baseline="0">
              <a:solidFill>
                <a:schemeClr val="dk1"/>
              </a:solidFill>
              <a:effectLst/>
              <a:latin typeface="Arial" panose="020B0604020202020204" pitchFamily="34" charset="0"/>
              <a:ea typeface="+mn-ea"/>
              <a:cs typeface="Arial" panose="020B0604020202020204" pitchFamily="34" charset="0"/>
            </a:rPr>
            <a:t>	 6. Proceeds of Debt - Receipts from the issuance of debt.</a:t>
          </a:r>
        </a:p>
        <a:p>
          <a:r>
            <a:rPr lang="en-US" sz="1400" baseline="0">
              <a:solidFill>
                <a:schemeClr val="dk1"/>
              </a:solidFill>
              <a:effectLst/>
              <a:latin typeface="Arial" panose="020B0604020202020204" pitchFamily="34" charset="0"/>
              <a:ea typeface="+mn-ea"/>
              <a:cs typeface="Arial" panose="020B0604020202020204" pitchFamily="34" charset="0"/>
            </a:rPr>
            <a:t>	 7. Transfers In - Receipts from another RIZ fund should be shown here.  Only transfers from a separate fund 		             	         should be shown, not transfers between sub-funds within the same fund.</a:t>
          </a:r>
        </a:p>
        <a:p>
          <a:pPr lvl="0"/>
          <a:endParaRPr lang="en-US" sz="1400">
            <a:solidFill>
              <a:schemeClr val="dk1"/>
            </a:solidFill>
            <a:effectLst/>
            <a:latin typeface="Arial" panose="020B0604020202020204" pitchFamily="34" charset="0"/>
            <a:ea typeface="+mn-ea"/>
            <a:cs typeface="Arial" panose="020B0604020202020204" pitchFamily="34" charset="0"/>
          </a:endParaRPr>
        </a:p>
        <a:p>
          <a:pPr lvl="0"/>
          <a:r>
            <a:rPr lang="en-US" sz="1400" b="1">
              <a:solidFill>
                <a:schemeClr val="dk1"/>
              </a:solidFill>
              <a:effectLst/>
              <a:latin typeface="Arial" panose="020B0604020202020204" pitchFamily="34" charset="0"/>
              <a:ea typeface="+mn-ea"/>
              <a:cs typeface="Arial" panose="020B0604020202020204" pitchFamily="34" charset="0"/>
            </a:rPr>
            <a:t>V. Debt</a:t>
          </a:r>
          <a:r>
            <a:rPr lang="en-US" sz="1400" b="1" baseline="0">
              <a:solidFill>
                <a:schemeClr val="dk1"/>
              </a:solidFill>
              <a:effectLst/>
              <a:latin typeface="Arial" panose="020B0604020202020204" pitchFamily="34" charset="0"/>
              <a:ea typeface="+mn-ea"/>
              <a:cs typeface="Arial" panose="020B0604020202020204" pitchFamily="34" charset="0"/>
            </a:rPr>
            <a:t> Service Schedule</a:t>
          </a:r>
          <a:endParaRPr lang="en-US" sz="1400" b="1">
            <a:solidFill>
              <a:schemeClr val="dk1"/>
            </a:solidFill>
            <a:effectLst/>
            <a:latin typeface="Arial" panose="020B0604020202020204" pitchFamily="34" charset="0"/>
            <a:ea typeface="+mn-ea"/>
            <a:cs typeface="Arial" panose="020B0604020202020204" pitchFamily="34" charset="0"/>
          </a:endParaRPr>
        </a:p>
        <a:p>
          <a:pPr lvl="0"/>
          <a:endParaRPr lang="en-US" sz="1400">
            <a:solidFill>
              <a:schemeClr val="dk1"/>
            </a:solidFill>
            <a:effectLst/>
            <a:latin typeface="Arial" panose="020B0604020202020204" pitchFamily="34" charset="0"/>
            <a:ea typeface="+mn-ea"/>
            <a:cs typeface="Arial" panose="020B0604020202020204" pitchFamily="34" charset="0"/>
          </a:endParaRPr>
        </a:p>
        <a:p>
          <a:pPr lvl="0"/>
          <a:r>
            <a:rPr lang="en-US" sz="1400">
              <a:solidFill>
                <a:schemeClr val="dk1"/>
              </a:solidFill>
              <a:effectLst/>
              <a:latin typeface="Arial" panose="020B0604020202020204" pitchFamily="34" charset="0"/>
              <a:ea typeface="+mn-ea"/>
              <a:cs typeface="Arial" panose="020B0604020202020204" pitchFamily="34" charset="0"/>
            </a:rPr>
            <a:t>h.  The</a:t>
          </a:r>
          <a:r>
            <a:rPr lang="en-US" sz="1400" baseline="0">
              <a:solidFill>
                <a:schemeClr val="dk1"/>
              </a:solidFill>
              <a:effectLst/>
              <a:latin typeface="Arial" panose="020B0604020202020204" pitchFamily="34" charset="0"/>
              <a:ea typeface="+mn-ea"/>
              <a:cs typeface="Arial" panose="020B0604020202020204" pitchFamily="34" charset="0"/>
            </a:rPr>
            <a:t> Debt Service Schedule ("DEBT" tab) is to be completed for all debts that will be repaid with either tax increment dollars or standby property tax dollars.  </a:t>
          </a:r>
          <a:r>
            <a:rPr lang="en-US" sz="1400" b="0" u="sng" baseline="0">
              <a:solidFill>
                <a:schemeClr val="dk1"/>
              </a:solidFill>
              <a:effectLst/>
              <a:latin typeface="Arial" panose="020B0604020202020204" pitchFamily="34" charset="0"/>
              <a:ea typeface="+mn-ea"/>
              <a:cs typeface="Arial" panose="020B0604020202020204" pitchFamily="34" charset="0"/>
            </a:rPr>
            <a:t>The items that should be included on the Debt Service Schedule are any item that will be paid over multiple years, such as loans, notes, bonds, warrants, lines of credit or certificates.  Any contracts scheduled to be paid over multiple years should also be listed</a:t>
          </a:r>
          <a:r>
            <a:rPr lang="en-US" sz="1400" baseline="0">
              <a:solidFill>
                <a:schemeClr val="dk1"/>
              </a:solidFill>
              <a:effectLst/>
              <a:latin typeface="Arial" panose="020B0604020202020204" pitchFamily="34" charset="0"/>
              <a:ea typeface="+mn-ea"/>
              <a:cs typeface="Arial" panose="020B0604020202020204" pitchFamily="34" charset="0"/>
            </a:rPr>
            <a:t>.  Below is  a brief explanation of what should be entered in each space of the Debt Service Schedule:</a:t>
          </a:r>
        </a:p>
        <a:p>
          <a:endParaRPr lang="en-US" sz="1400" baseline="0">
            <a:solidFill>
              <a:schemeClr val="dk1"/>
            </a:solidFill>
            <a:effectLst/>
            <a:latin typeface="Arial" panose="020B0604020202020204" pitchFamily="34" charset="0"/>
            <a:ea typeface="+mn-ea"/>
            <a:cs typeface="Arial" panose="020B0604020202020204" pitchFamily="34" charset="0"/>
          </a:endParaRPr>
        </a:p>
        <a:p>
          <a:r>
            <a:rPr lang="en-US" sz="1400" baseline="0">
              <a:solidFill>
                <a:schemeClr val="dk1"/>
              </a:solidFill>
              <a:effectLst/>
              <a:latin typeface="Arial" panose="020B0604020202020204" pitchFamily="34" charset="0"/>
              <a:ea typeface="+mn-ea"/>
              <a:cs typeface="Arial" panose="020B0604020202020204" pitchFamily="34" charset="0"/>
            </a:rPr>
            <a:t>	  1. Debt Name - Enter a brief descriptive name for the debt that will allow citizens to easily identify and track this debt.  The 		         year that the debt was issued should be included in the debt name (i.e. "2015 bond").</a:t>
          </a:r>
        </a:p>
        <a:p>
          <a:r>
            <a:rPr lang="en-US" sz="1400" baseline="0">
              <a:solidFill>
                <a:schemeClr val="dk1"/>
              </a:solidFill>
              <a:effectLst/>
              <a:latin typeface="Arial" panose="020B0604020202020204" pitchFamily="34" charset="0"/>
              <a:ea typeface="+mn-ea"/>
              <a:cs typeface="Arial" panose="020B0604020202020204" pitchFamily="34" charset="0"/>
            </a:rPr>
            <a:t>	  2. Date of Debt Issue - Enter the date that the RIZ board originally approved the debt.</a:t>
          </a:r>
        </a:p>
        <a:p>
          <a:r>
            <a:rPr lang="en-US" sz="1400" baseline="0">
              <a:solidFill>
                <a:schemeClr val="dk1"/>
              </a:solidFill>
              <a:effectLst/>
              <a:latin typeface="Arial" panose="020B0604020202020204" pitchFamily="34" charset="0"/>
              <a:ea typeface="+mn-ea"/>
              <a:cs typeface="Arial" panose="020B0604020202020204" pitchFamily="34" charset="0"/>
            </a:rPr>
            <a:t>	  3. Original Amount of Issue - Enter the original amount borrowed with the debt being listed.</a:t>
          </a:r>
        </a:p>
        <a:p>
          <a:r>
            <a:rPr lang="en-US" sz="1400" baseline="0">
              <a:solidFill>
                <a:schemeClr val="dk1"/>
              </a:solidFill>
              <a:effectLst/>
              <a:latin typeface="Arial" panose="020B0604020202020204" pitchFamily="34" charset="0"/>
              <a:ea typeface="+mn-ea"/>
              <a:cs typeface="Arial" panose="020B0604020202020204" pitchFamily="34" charset="0"/>
            </a:rPr>
            <a:t>	  4. Total Principal Outstanding July 1 - Enter the amount of principal in total that remains to be paid in all future payments.  				       be sure to include the amount that was paid in the fiscal year being reported.</a:t>
          </a:r>
        </a:p>
        <a:p>
          <a:pPr marL="0" marR="0" indent="0"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effectLst/>
              <a:latin typeface="Arial" panose="020B0604020202020204" pitchFamily="34" charset="0"/>
              <a:ea typeface="+mn-ea"/>
              <a:cs typeface="Arial" panose="020B0604020202020204" pitchFamily="34" charset="0"/>
            </a:rPr>
            <a:t>	  5. Total Interest Outstanding July 1 - Enter the amount of interest in total that remains to be paid in all future payments.  				     be sure to include the amount that was paid in the fiscal year being reported.</a:t>
          </a:r>
        </a:p>
        <a:p>
          <a:r>
            <a:rPr lang="en-US" sz="1400" baseline="0">
              <a:solidFill>
                <a:schemeClr val="dk1"/>
              </a:solidFill>
              <a:effectLst/>
              <a:latin typeface="Arial" panose="020B0604020202020204" pitchFamily="34" charset="0"/>
              <a:ea typeface="+mn-ea"/>
              <a:cs typeface="Arial" panose="020B0604020202020204" pitchFamily="34" charset="0"/>
            </a:rPr>
            <a:t>	  6. Principal Paid During FYXXXX-XXXX - Enter the amount of principal paid during the fiscal year being reported.</a:t>
          </a:r>
        </a:p>
        <a:p>
          <a:pPr marL="0" marR="0" indent="0"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effectLst/>
              <a:latin typeface="Arial" panose="020B0604020202020204" pitchFamily="34" charset="0"/>
              <a:ea typeface="+mn-ea"/>
              <a:cs typeface="Arial" panose="020B0604020202020204" pitchFamily="34" charset="0"/>
            </a:rPr>
            <a:t>	  7. Interest Paid During FYXXXX-XXXX - Enter the amount of interest paid during the fiscal year being reported.</a:t>
          </a:r>
        </a:p>
        <a:p>
          <a:pPr lvl="0"/>
          <a:r>
            <a:rPr lang="en-US" sz="1400" baseline="0">
              <a:solidFill>
                <a:schemeClr val="dk1"/>
              </a:solidFill>
              <a:effectLst/>
              <a:latin typeface="Arial" panose="020B0604020202020204" pitchFamily="34" charset="0"/>
              <a:ea typeface="+mn-ea"/>
              <a:cs typeface="Arial" panose="020B0604020202020204" pitchFamily="34" charset="0"/>
            </a:rPr>
            <a:t>                    8. Amount Outstanding June 30 - A calculated field that is the total of the principal and interest paid during the fiscal year.</a:t>
          </a:r>
        </a:p>
        <a:p>
          <a:pPr lvl="0"/>
          <a:endParaRPr lang="en-US" sz="1400" baseline="0">
            <a:solidFill>
              <a:schemeClr val="dk1"/>
            </a:solidFill>
            <a:effectLst/>
            <a:latin typeface="Arial" panose="020B0604020202020204" pitchFamily="34" charset="0"/>
            <a:ea typeface="+mn-ea"/>
            <a:cs typeface="Arial" panose="020B0604020202020204" pitchFamily="34" charset="0"/>
          </a:endParaRPr>
        </a:p>
        <a:p>
          <a:pPr lvl="0"/>
          <a:r>
            <a:rPr lang="en-US" sz="1400" baseline="0">
              <a:solidFill>
                <a:schemeClr val="dk1"/>
              </a:solidFill>
              <a:effectLst/>
              <a:latin typeface="Arial" panose="020B0604020202020204" pitchFamily="34" charset="0"/>
              <a:ea typeface="+mn-ea"/>
              <a:cs typeface="Arial" panose="020B0604020202020204" pitchFamily="34" charset="0"/>
            </a:rPr>
            <a:t>i. At the bottom of the Debt Service Schedule is a calculation of the RIZ Constitutional Debt Limit.  This calculation is completed automatically when the name of the RIZ is entered on the SUMMARY tab.  This Constitutional Debt Limit is for the fiscal year being reported only.</a:t>
          </a:r>
        </a:p>
        <a:p>
          <a:pPr lvl="0"/>
          <a:endParaRPr lang="en-US" sz="1400" baseline="0">
            <a:solidFill>
              <a:schemeClr val="dk1"/>
            </a:solidFill>
            <a:effectLst/>
            <a:latin typeface="Arial" panose="020B0604020202020204" pitchFamily="34" charset="0"/>
            <a:ea typeface="+mn-ea"/>
            <a:cs typeface="Arial" panose="020B0604020202020204" pitchFamily="34" charset="0"/>
          </a:endParaRPr>
        </a:p>
        <a:p>
          <a:pPr marL="0" lvl="0" indent="0"/>
          <a:r>
            <a:rPr lang="en-US" sz="1400" b="1" baseline="0">
              <a:solidFill>
                <a:schemeClr val="dk1"/>
              </a:solidFill>
              <a:effectLst/>
              <a:latin typeface="Arial" panose="020B0604020202020204" pitchFamily="34" charset="0"/>
              <a:ea typeface="+mn-ea"/>
              <a:cs typeface="Arial" panose="020B0604020202020204" pitchFamily="34" charset="0"/>
            </a:rPr>
            <a:t>VI. Errors</a:t>
          </a:r>
        </a:p>
        <a:p>
          <a:pPr marL="0" lvl="0" indent="0"/>
          <a:endParaRPr lang="en-US" sz="1400" b="1" baseline="0">
            <a:solidFill>
              <a:schemeClr val="dk1"/>
            </a:solidFill>
            <a:effectLst/>
            <a:latin typeface="Arial" panose="020B0604020202020204" pitchFamily="34" charset="0"/>
            <a:ea typeface="+mn-ea"/>
            <a:cs typeface="Arial" panose="020B0604020202020204" pitchFamily="34" charset="0"/>
          </a:endParaRPr>
        </a:p>
        <a:p>
          <a:pPr marL="0" lvl="0" indent="0"/>
          <a:r>
            <a:rPr lang="en-US" sz="1400" b="0" baseline="0">
              <a:solidFill>
                <a:schemeClr val="dk1"/>
              </a:solidFill>
              <a:effectLst/>
              <a:latin typeface="Arial" panose="020B0604020202020204" pitchFamily="34" charset="0"/>
              <a:ea typeface="+mn-ea"/>
              <a:cs typeface="Arial" panose="020B0604020202020204" pitchFamily="34" charset="0"/>
            </a:rPr>
            <a:t>j. The AFR has an ERRORS tab which will provide some guidance on errors that have been made in reporting.  The ERRORS tab will look for basic errors of missing required information or unbalanced transfers.  If an error persists, do not submit the file until the error has been cleared.  For assistance on error messages, call 515-281-3705 or email ted.nellesen@iowa.gov.</a:t>
          </a:r>
        </a:p>
        <a:p>
          <a:pPr lvl="0"/>
          <a:endParaRPr lang="en-US" sz="1400" b="1" baseline="0">
            <a:solidFill>
              <a:schemeClr val="dk1"/>
            </a:solidFill>
            <a:effectLst/>
            <a:latin typeface="Arial" panose="020B0604020202020204" pitchFamily="34" charset="0"/>
            <a:ea typeface="+mn-ea"/>
            <a:cs typeface="Arial" panose="020B0604020202020204" pitchFamily="34" charset="0"/>
          </a:endParaRPr>
        </a:p>
        <a:p>
          <a:pPr lvl="0"/>
          <a:r>
            <a:rPr lang="en-US" sz="1400" b="1" baseline="0">
              <a:solidFill>
                <a:schemeClr val="dk1"/>
              </a:solidFill>
              <a:effectLst/>
              <a:latin typeface="Arial" panose="020B0604020202020204" pitchFamily="34" charset="0"/>
              <a:ea typeface="+mn-ea"/>
              <a:cs typeface="Arial" panose="020B0604020202020204" pitchFamily="34" charset="0"/>
            </a:rPr>
            <a:t>VII. Submission</a:t>
          </a:r>
          <a:endParaRPr lang="en-US" sz="1400" b="0" baseline="0">
            <a:solidFill>
              <a:schemeClr val="dk1"/>
            </a:solidFill>
            <a:effectLst/>
            <a:latin typeface="Arial" panose="020B0604020202020204" pitchFamily="34" charset="0"/>
            <a:ea typeface="+mn-ea"/>
            <a:cs typeface="Arial" panose="020B0604020202020204" pitchFamily="34" charset="0"/>
          </a:endParaRPr>
        </a:p>
        <a:p>
          <a:pPr lvl="0"/>
          <a:endParaRPr lang="en-US" sz="1400" b="0" baseline="0">
            <a:solidFill>
              <a:schemeClr val="dk1"/>
            </a:solidFill>
            <a:effectLst/>
            <a:latin typeface="Arial" panose="020B0604020202020204" pitchFamily="34" charset="0"/>
            <a:ea typeface="+mn-ea"/>
            <a:cs typeface="Arial" panose="020B0604020202020204" pitchFamily="34" charset="0"/>
          </a:endParaRPr>
        </a:p>
        <a:p>
          <a:pPr lvl="0"/>
          <a:r>
            <a:rPr lang="en-US" sz="1400" b="0" baseline="0">
              <a:solidFill>
                <a:schemeClr val="dk1"/>
              </a:solidFill>
              <a:effectLst/>
              <a:latin typeface="Arial" panose="020B0604020202020204" pitchFamily="34" charset="0"/>
              <a:ea typeface="+mn-ea"/>
              <a:cs typeface="Arial" panose="020B0604020202020204" pitchFamily="34" charset="0"/>
            </a:rPr>
            <a:t>k. Once the AFR has been completed, the report should be presented to the Board of Trustees in an open meeting.  The approval of the AFR by the Board of Trustees should be accomplished through a motion to approve and then a majority of the trustees voting in favor of approving the AFR for submission.  Once the AFR has been approved, the clerk of the Board of Trustees and the president of the Board of Trustees should sign the Summary page.  </a:t>
          </a:r>
          <a:r>
            <a:rPr lang="en-US" sz="1400" b="1" baseline="0">
              <a:solidFill>
                <a:schemeClr val="dk1"/>
              </a:solidFill>
              <a:effectLst/>
              <a:latin typeface="Arial" panose="020B0604020202020204" pitchFamily="34" charset="0"/>
              <a:ea typeface="+mn-ea"/>
              <a:cs typeface="Arial" panose="020B0604020202020204" pitchFamily="34" charset="0"/>
            </a:rPr>
            <a:t>The clerk of the Board of Trustees, or a delegated member of the RIZ administration, is to submit a full, signed original AFR to the County Auditor prior to the close of business on December 1.  </a:t>
          </a:r>
          <a:r>
            <a:rPr lang="en-US" sz="1400" b="1" u="sng" baseline="0">
              <a:solidFill>
                <a:schemeClr val="dk1"/>
              </a:solidFill>
              <a:effectLst/>
              <a:latin typeface="Arial" panose="020B0604020202020204" pitchFamily="34" charset="0"/>
              <a:ea typeface="+mn-ea"/>
              <a:cs typeface="Arial" panose="020B0604020202020204" pitchFamily="34" charset="0"/>
            </a:rPr>
            <a:t>Signatures on the submitted report must be original, not copies or an electronic signature.</a:t>
          </a:r>
          <a:r>
            <a:rPr lang="en-US" sz="1400" b="0" u="sng" baseline="0">
              <a:solidFill>
                <a:schemeClr val="dk1"/>
              </a:solidFill>
              <a:effectLst/>
              <a:latin typeface="Arial" panose="020B0604020202020204" pitchFamily="34" charset="0"/>
              <a:ea typeface="+mn-ea"/>
              <a:cs typeface="Arial" panose="020B0604020202020204" pitchFamily="34" charset="0"/>
            </a:rPr>
            <a:t>  </a:t>
          </a:r>
          <a:r>
            <a:rPr lang="en-US" sz="1400" b="0" baseline="0">
              <a:solidFill>
                <a:schemeClr val="dk1"/>
              </a:solidFill>
              <a:effectLst/>
              <a:latin typeface="Arial" panose="020B0604020202020204" pitchFamily="34" charset="0"/>
              <a:ea typeface="+mn-ea"/>
              <a:cs typeface="Arial" panose="020B0604020202020204" pitchFamily="34" charset="0"/>
            </a:rPr>
            <a:t>If  December 1 falls on a Saturday or Sunday, the RIZ will have until the close of business on the following Monday to submit the AFR to the County Auditor.</a:t>
          </a:r>
          <a:endParaRPr lang="en-US" sz="1400" b="1" baseline="0">
            <a:solidFill>
              <a:schemeClr val="dk1"/>
            </a:solidFill>
            <a:effectLst/>
            <a:latin typeface="Arial" panose="020B0604020202020204" pitchFamily="34" charset="0"/>
            <a:ea typeface="+mn-ea"/>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ITY\Annual%20Financial%20Report\FY2015\AFR_Master\AFR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E"/>
      <sheetName val="Instructions"/>
      <sheetName val="ERRORS"/>
      <sheetName val="All Funds P1"/>
      <sheetName val="MinNewspaper"/>
      <sheetName val="Posting Affidavit"/>
      <sheetName val="Rev P2"/>
      <sheetName val="Rev P3"/>
      <sheetName val="Rev P4"/>
      <sheetName val="Rev P5"/>
      <sheetName val="Expend P6"/>
      <sheetName val="Expend P7"/>
      <sheetName val="Expend P8"/>
      <sheetName val="Expend P9"/>
      <sheetName val="Expend P10"/>
      <sheetName val="Expend P11"/>
      <sheetName val="Expend P12"/>
      <sheetName val="Other P13"/>
    </sheetNames>
    <sheetDataSet>
      <sheetData sheetId="0">
        <row r="10">
          <cell r="A10" t="str">
            <v>ACKLEY</v>
          </cell>
          <cell r="B10">
            <v>388</v>
          </cell>
          <cell r="E10">
            <v>1</v>
          </cell>
          <cell r="F10">
            <v>40416987</v>
          </cell>
          <cell r="G10">
            <v>1</v>
          </cell>
          <cell r="H10" t="str">
            <v>16200100100000</v>
          </cell>
          <cell r="K10" t="str">
            <v>ACKLEY</v>
          </cell>
          <cell r="L10" t="str">
            <v>City of Ackley</v>
          </cell>
          <cell r="M10" t="str">
            <v>208 State Street</v>
          </cell>
          <cell r="N10" t="str">
            <v>Ackley, IA 50601</v>
          </cell>
          <cell r="O10">
            <v>1809</v>
          </cell>
        </row>
        <row r="11">
          <cell r="A11" t="str">
            <v>ACKWORTH</v>
          </cell>
          <cell r="B11">
            <v>869</v>
          </cell>
          <cell r="E11">
            <v>2</v>
          </cell>
          <cell r="F11">
            <v>3426046</v>
          </cell>
          <cell r="G11">
            <v>2</v>
          </cell>
          <cell r="H11" t="str">
            <v>16200100200000</v>
          </cell>
          <cell r="K11" t="str">
            <v>ACKWORTH</v>
          </cell>
          <cell r="L11" t="str">
            <v>CITY CLERK</v>
          </cell>
          <cell r="M11" t="str">
            <v xml:space="preserve">105 COLLEGE </v>
          </cell>
          <cell r="N11" t="str">
            <v>ACKWORTH, IOWA 50001</v>
          </cell>
          <cell r="O11">
            <v>85</v>
          </cell>
        </row>
        <row r="12">
          <cell r="A12" t="str">
            <v>ADAIR</v>
          </cell>
          <cell r="B12">
            <v>1</v>
          </cell>
          <cell r="E12">
            <v>3</v>
          </cell>
          <cell r="F12">
            <v>21063062</v>
          </cell>
          <cell r="G12">
            <v>3</v>
          </cell>
          <cell r="H12" t="str">
            <v>16200100300000</v>
          </cell>
          <cell r="K12" t="str">
            <v>ADAIR</v>
          </cell>
          <cell r="L12" t="str">
            <v>City of Adair</v>
          </cell>
          <cell r="M12" t="str">
            <v>320 Audubon St</v>
          </cell>
          <cell r="N12" t="str">
            <v>Adairm IA 50002</v>
          </cell>
          <cell r="O12">
            <v>839</v>
          </cell>
        </row>
        <row r="13">
          <cell r="A13" t="str">
            <v>ADEL</v>
          </cell>
          <cell r="B13">
            <v>228</v>
          </cell>
          <cell r="E13">
            <v>4</v>
          </cell>
          <cell r="F13">
            <v>94176822</v>
          </cell>
          <cell r="G13">
            <v>4</v>
          </cell>
          <cell r="H13" t="str">
            <v>16200100400000</v>
          </cell>
          <cell r="K13" t="str">
            <v>ADEL</v>
          </cell>
          <cell r="L13" t="str">
            <v>Treasurer</v>
          </cell>
          <cell r="M13" t="str">
            <v>301 S 10th Street</v>
          </cell>
          <cell r="N13" t="str">
            <v>Adel, IA 50003</v>
          </cell>
          <cell r="O13">
            <v>3435</v>
          </cell>
        </row>
        <row r="14">
          <cell r="A14" t="str">
            <v>AFTON</v>
          </cell>
          <cell r="B14">
            <v>846</v>
          </cell>
          <cell r="E14">
            <v>5</v>
          </cell>
          <cell r="F14">
            <v>10527232</v>
          </cell>
          <cell r="G14">
            <v>5</v>
          </cell>
          <cell r="H14" t="str">
            <v>16200100500000</v>
          </cell>
          <cell r="K14" t="str">
            <v>AFTON</v>
          </cell>
          <cell r="L14" t="str">
            <v>AFTON CITY</v>
          </cell>
          <cell r="M14" t="str">
            <v>115 E KANSAS</v>
          </cell>
          <cell r="N14" t="str">
            <v>AFTON, IA  50830</v>
          </cell>
          <cell r="O14">
            <v>917</v>
          </cell>
        </row>
        <row r="15">
          <cell r="A15" t="str">
            <v>AGENCY</v>
          </cell>
          <cell r="B15">
            <v>862</v>
          </cell>
          <cell r="E15">
            <v>6</v>
          </cell>
          <cell r="F15">
            <v>1165971</v>
          </cell>
          <cell r="G15">
            <v>6</v>
          </cell>
          <cell r="H15" t="str">
            <v>16200200100000</v>
          </cell>
          <cell r="K15" t="str">
            <v>AGENCY</v>
          </cell>
          <cell r="L15" t="str">
            <v>AGENCY CITY</v>
          </cell>
          <cell r="M15" t="str">
            <v>PO BOX 218</v>
          </cell>
          <cell r="N15" t="str">
            <v>AGENCY, IA 52530 0218</v>
          </cell>
          <cell r="O15">
            <v>622</v>
          </cell>
        </row>
        <row r="16">
          <cell r="A16" t="str">
            <v>AINSWORTH</v>
          </cell>
          <cell r="B16">
            <v>882</v>
          </cell>
          <cell r="E16">
            <v>7</v>
          </cell>
          <cell r="F16">
            <v>50554882</v>
          </cell>
          <cell r="G16">
            <v>7</v>
          </cell>
          <cell r="H16" t="str">
            <v>16200200200000</v>
          </cell>
          <cell r="K16" t="str">
            <v>AINSWORTH</v>
          </cell>
          <cell r="L16" t="str">
            <v>Ainsworth City</v>
          </cell>
          <cell r="M16" t="str">
            <v>PO Box 126</v>
          </cell>
          <cell r="N16" t="str">
            <v>Ainsworth, IA.  52201-0126</v>
          </cell>
          <cell r="O16">
            <v>524</v>
          </cell>
        </row>
        <row r="17">
          <cell r="A17" t="str">
            <v>AKRON</v>
          </cell>
          <cell r="B17">
            <v>692</v>
          </cell>
          <cell r="E17">
            <v>8</v>
          </cell>
          <cell r="F17">
            <v>2786059</v>
          </cell>
          <cell r="G17">
            <v>8</v>
          </cell>
          <cell r="H17" t="str">
            <v>16200200300000</v>
          </cell>
          <cell r="K17" t="str">
            <v>AKRON</v>
          </cell>
          <cell r="L17" t="str">
            <v>CITY OF AKRON</v>
          </cell>
          <cell r="M17" t="str">
            <v>220 REED ST</v>
          </cell>
          <cell r="N17" t="str">
            <v>AKRON, IA 51001</v>
          </cell>
          <cell r="O17">
            <v>1489</v>
          </cell>
        </row>
        <row r="18">
          <cell r="A18" t="str">
            <v>ALBERT CITY</v>
          </cell>
          <cell r="B18">
            <v>83</v>
          </cell>
          <cell r="E18">
            <v>9</v>
          </cell>
          <cell r="F18">
            <v>4763401</v>
          </cell>
          <cell r="G18">
            <v>9</v>
          </cell>
          <cell r="H18" t="str">
            <v>16200200400000</v>
          </cell>
          <cell r="K18" t="str">
            <v>ALBERT CITY</v>
          </cell>
          <cell r="L18" t="str">
            <v>City of Albert City</v>
          </cell>
          <cell r="M18" t="str">
            <v>PO Box 297</v>
          </cell>
          <cell r="N18" t="str">
            <v>Albert City, IA 50510</v>
          </cell>
          <cell r="O18">
            <v>709</v>
          </cell>
        </row>
        <row r="19">
          <cell r="A19" t="str">
            <v>ALBIA</v>
          </cell>
          <cell r="B19">
            <v>641</v>
          </cell>
          <cell r="E19">
            <v>10</v>
          </cell>
          <cell r="F19">
            <v>45940160</v>
          </cell>
          <cell r="G19">
            <v>10</v>
          </cell>
          <cell r="H19" t="str">
            <v>16200300100000</v>
          </cell>
          <cell r="K19" t="str">
            <v>ALBIA</v>
          </cell>
          <cell r="L19" t="str">
            <v>Albia City Clerk</v>
          </cell>
          <cell r="M19" t="str">
            <v>120 S. "A" Street</v>
          </cell>
          <cell r="N19" t="str">
            <v>Albia, IA 52531</v>
          </cell>
          <cell r="O19">
            <v>3706</v>
          </cell>
        </row>
        <row r="20">
          <cell r="A20" t="str">
            <v>ALBION</v>
          </cell>
          <cell r="B20">
            <v>603</v>
          </cell>
          <cell r="E20">
            <v>11</v>
          </cell>
          <cell r="F20">
            <v>65234608</v>
          </cell>
          <cell r="G20">
            <v>11</v>
          </cell>
          <cell r="H20" t="str">
            <v>16200300200000</v>
          </cell>
          <cell r="K20" t="str">
            <v>ALBION</v>
          </cell>
          <cell r="L20" t="str">
            <v>City Clerk</v>
          </cell>
          <cell r="M20" t="str">
            <v>P O Box 219</v>
          </cell>
          <cell r="N20" t="str">
            <v>Albion, IA   50005</v>
          </cell>
          <cell r="O20">
            <v>592</v>
          </cell>
        </row>
        <row r="21">
          <cell r="A21" t="str">
            <v>ALBURNETT</v>
          </cell>
          <cell r="B21">
            <v>537</v>
          </cell>
          <cell r="E21">
            <v>12</v>
          </cell>
          <cell r="F21">
            <v>19543435</v>
          </cell>
          <cell r="G21">
            <v>12</v>
          </cell>
          <cell r="H21" t="str">
            <v>16200300300000</v>
          </cell>
          <cell r="K21" t="str">
            <v>ALBURNETT</v>
          </cell>
          <cell r="L21" t="str">
            <v>CITY OF ALBURNETT</v>
          </cell>
          <cell r="M21" t="str">
            <v>103 N MAIN AVE</v>
          </cell>
          <cell r="N21" t="str">
            <v>ALBURNETT, IA  52202</v>
          </cell>
          <cell r="O21">
            <v>559</v>
          </cell>
        </row>
        <row r="22">
          <cell r="A22" t="str">
            <v>ALDEN</v>
          </cell>
          <cell r="B22">
            <v>389</v>
          </cell>
          <cell r="E22">
            <v>13</v>
          </cell>
          <cell r="F22">
            <v>70983439</v>
          </cell>
          <cell r="G22">
            <v>13</v>
          </cell>
          <cell r="H22" t="str">
            <v>16200300400000</v>
          </cell>
          <cell r="K22" t="str">
            <v>ALDEN</v>
          </cell>
          <cell r="L22" t="str">
            <v>CLERK/FINANCE OFFICER</v>
          </cell>
          <cell r="M22" t="str">
            <v>P.O. BOX 26</v>
          </cell>
          <cell r="N22" t="str">
            <v>ALDEN, IA 50006-0026</v>
          </cell>
          <cell r="O22">
            <v>904</v>
          </cell>
        </row>
        <row r="23">
          <cell r="A23" t="str">
            <v>ALEXANDER</v>
          </cell>
          <cell r="B23">
            <v>330</v>
          </cell>
          <cell r="E23">
            <v>14</v>
          </cell>
          <cell r="F23">
            <v>2982950</v>
          </cell>
          <cell r="G23">
            <v>14</v>
          </cell>
          <cell r="H23" t="str">
            <v>16200300500000</v>
          </cell>
          <cell r="K23" t="str">
            <v>ALEXANDER</v>
          </cell>
          <cell r="L23" t="str">
            <v>Alexander City Clerk</v>
          </cell>
          <cell r="M23" t="str">
            <v>P.O. Box 1</v>
          </cell>
          <cell r="N23" t="str">
            <v>Alexander, IA 50420</v>
          </cell>
          <cell r="O23">
            <v>165</v>
          </cell>
        </row>
        <row r="24">
          <cell r="A24" t="str">
            <v>ALGONA</v>
          </cell>
          <cell r="B24">
            <v>517</v>
          </cell>
          <cell r="E24">
            <v>15</v>
          </cell>
          <cell r="F24">
            <v>197188426</v>
          </cell>
          <cell r="G24">
            <v>15</v>
          </cell>
          <cell r="H24" t="str">
            <v>16200300600000</v>
          </cell>
          <cell r="K24" t="str">
            <v>ALGONA</v>
          </cell>
          <cell r="L24" t="str">
            <v>City of Algona</v>
          </cell>
          <cell r="M24" t="str">
            <v>P.O. Box 452, 112 W/ Call</v>
          </cell>
          <cell r="N24" t="str">
            <v>Algona, IA  50511</v>
          </cell>
          <cell r="O24">
            <v>5741</v>
          </cell>
        </row>
        <row r="25">
          <cell r="A25" t="str">
            <v>ALLEMAN</v>
          </cell>
          <cell r="B25">
            <v>712</v>
          </cell>
          <cell r="E25">
            <v>16</v>
          </cell>
          <cell r="F25">
            <v>193484129</v>
          </cell>
          <cell r="G25">
            <v>16</v>
          </cell>
          <cell r="H25" t="str">
            <v>16200400100000</v>
          </cell>
          <cell r="K25" t="str">
            <v>ALLEMAN</v>
          </cell>
          <cell r="L25" t="str">
            <v>City of Alleman</v>
          </cell>
          <cell r="M25" t="str">
            <v>14000 NE 6th St</v>
          </cell>
          <cell r="N25" t="str">
            <v>Alleman, IA  50007</v>
          </cell>
          <cell r="O25">
            <v>439</v>
          </cell>
        </row>
        <row r="26">
          <cell r="A26" t="str">
            <v>ALLERTON</v>
          </cell>
          <cell r="B26">
            <v>890</v>
          </cell>
          <cell r="E26">
            <v>17</v>
          </cell>
          <cell r="F26">
            <v>7471953</v>
          </cell>
          <cell r="G26">
            <v>17</v>
          </cell>
          <cell r="H26" t="str">
            <v>16200400200000</v>
          </cell>
          <cell r="K26" t="str">
            <v>ALLERTON</v>
          </cell>
          <cell r="L26" t="str">
            <v>CITY CLERK</v>
          </cell>
          <cell r="M26" t="str">
            <v>PO BOX 176</v>
          </cell>
          <cell r="N26" t="str">
            <v>ALLERYON, IA 50008</v>
          </cell>
          <cell r="O26">
            <v>559</v>
          </cell>
        </row>
        <row r="27">
          <cell r="A27" t="str">
            <v>ALLISON</v>
          </cell>
          <cell r="B27">
            <v>93</v>
          </cell>
          <cell r="E27">
            <v>18</v>
          </cell>
          <cell r="F27">
            <v>3626147</v>
          </cell>
          <cell r="G27">
            <v>18</v>
          </cell>
          <cell r="H27" t="str">
            <v>16200400300000</v>
          </cell>
          <cell r="K27" t="str">
            <v>ALLISON</v>
          </cell>
          <cell r="L27" t="str">
            <v>City Clerk</v>
          </cell>
          <cell r="M27" t="str">
            <v>PO Box 647</v>
          </cell>
          <cell r="N27" t="str">
            <v>Allison, Iowa  50602</v>
          </cell>
          <cell r="O27">
            <v>1006</v>
          </cell>
        </row>
        <row r="28">
          <cell r="A28" t="str">
            <v>ALTA</v>
          </cell>
          <cell r="B28">
            <v>84</v>
          </cell>
          <cell r="E28">
            <v>19</v>
          </cell>
          <cell r="F28">
            <v>19119546</v>
          </cell>
          <cell r="G28">
            <v>19</v>
          </cell>
          <cell r="H28" t="str">
            <v>16200400400000</v>
          </cell>
          <cell r="K28" t="str">
            <v>ALTA</v>
          </cell>
          <cell r="L28" t="str">
            <v>CITY CLERK</v>
          </cell>
          <cell r="M28" t="str">
            <v>223 MAIN ST.</v>
          </cell>
          <cell r="N28" t="str">
            <v>ALTA, IA. 51002</v>
          </cell>
          <cell r="O28">
            <v>1865</v>
          </cell>
        </row>
        <row r="29">
          <cell r="A29" t="str">
            <v>ALTA VISTA</v>
          </cell>
          <cell r="B29">
            <v>161</v>
          </cell>
          <cell r="E29">
            <v>20</v>
          </cell>
          <cell r="F29">
            <v>13537481</v>
          </cell>
          <cell r="G29">
            <v>20</v>
          </cell>
          <cell r="H29" t="str">
            <v>16200400500000</v>
          </cell>
          <cell r="K29" t="str">
            <v>ALTA VISTA</v>
          </cell>
          <cell r="L29" t="str">
            <v>City Clerk</v>
          </cell>
          <cell r="M29" t="str">
            <v>PO Box 115</v>
          </cell>
          <cell r="N29" t="str">
            <v>Alta Vista, IA  50603</v>
          </cell>
          <cell r="O29">
            <v>286</v>
          </cell>
        </row>
        <row r="30">
          <cell r="A30" t="str">
            <v>ALTON</v>
          </cell>
          <cell r="B30">
            <v>798</v>
          </cell>
          <cell r="E30">
            <v>21</v>
          </cell>
          <cell r="F30">
            <v>8165421</v>
          </cell>
          <cell r="G30">
            <v>21</v>
          </cell>
          <cell r="H30" t="str">
            <v>16200400600000</v>
          </cell>
          <cell r="K30" t="str">
            <v>ALTON</v>
          </cell>
          <cell r="L30" t="str">
            <v>City Administrator</v>
          </cell>
          <cell r="M30" t="str">
            <v>905 Third Avenue Box 910</v>
          </cell>
          <cell r="N30" t="str">
            <v>Alton, IA 51003</v>
          </cell>
          <cell r="O30">
            <v>1095</v>
          </cell>
        </row>
        <row r="31">
          <cell r="A31" t="str">
            <v>ALTOONA</v>
          </cell>
          <cell r="B31">
            <v>713</v>
          </cell>
          <cell r="E31">
            <v>22</v>
          </cell>
          <cell r="F31">
            <v>1978769</v>
          </cell>
          <cell r="G31">
            <v>22</v>
          </cell>
          <cell r="H31" t="str">
            <v>16200400700000</v>
          </cell>
          <cell r="K31" t="str">
            <v>ALTOONA</v>
          </cell>
          <cell r="L31" t="str">
            <v>{enter title}</v>
          </cell>
          <cell r="M31" t="str">
            <v>{enter address}</v>
          </cell>
          <cell r="N31" t="str">
            <v>{enter city, IA zip code}</v>
          </cell>
          <cell r="O31">
            <v>10345</v>
          </cell>
        </row>
        <row r="32">
          <cell r="A32" t="str">
            <v>ALVORD</v>
          </cell>
          <cell r="B32">
            <v>568</v>
          </cell>
          <cell r="E32">
            <v>23</v>
          </cell>
          <cell r="F32">
            <v>1920438</v>
          </cell>
          <cell r="G32">
            <v>23</v>
          </cell>
          <cell r="H32" t="str">
            <v>16200400800000</v>
          </cell>
          <cell r="K32" t="str">
            <v>ALVORD</v>
          </cell>
          <cell r="L32" t="str">
            <v>CITY OF ALVORD</v>
          </cell>
          <cell r="M32" t="str">
            <v>302 MAIN STREET</v>
          </cell>
          <cell r="N32" t="str">
            <v>ALVORD, IA   51230</v>
          </cell>
          <cell r="O32">
            <v>187</v>
          </cell>
        </row>
        <row r="33">
          <cell r="A33" t="str">
            <v>AMES</v>
          </cell>
          <cell r="B33">
            <v>811</v>
          </cell>
          <cell r="E33">
            <v>24</v>
          </cell>
          <cell r="F33">
            <v>2207236</v>
          </cell>
          <cell r="G33">
            <v>24</v>
          </cell>
          <cell r="H33" t="str">
            <v>16200400900000</v>
          </cell>
          <cell r="K33" t="str">
            <v>AMES</v>
          </cell>
          <cell r="L33" t="str">
            <v>City of Ames, Iowa</v>
          </cell>
          <cell r="M33" t="str">
            <v>515 Clark Avenue, P.O. Box 811</v>
          </cell>
          <cell r="N33" t="str">
            <v>Ames, IA  50010-0811</v>
          </cell>
          <cell r="O33">
            <v>50731</v>
          </cell>
        </row>
        <row r="34">
          <cell r="A34" t="str">
            <v>ANAMOSA</v>
          </cell>
          <cell r="B34">
            <v>492</v>
          </cell>
          <cell r="E34">
            <v>25</v>
          </cell>
          <cell r="F34">
            <v>820340</v>
          </cell>
          <cell r="G34">
            <v>25</v>
          </cell>
          <cell r="H34" t="str">
            <v>16200401000000</v>
          </cell>
          <cell r="K34" t="str">
            <v>ANAMOSA</v>
          </cell>
          <cell r="L34" t="str">
            <v>City of Anamosa</v>
          </cell>
          <cell r="M34" t="str">
            <v>107 S. Ford Street</v>
          </cell>
          <cell r="N34" t="str">
            <v>Anamosa, Iowa 52205</v>
          </cell>
          <cell r="O34">
            <v>5494</v>
          </cell>
        </row>
        <row r="35">
          <cell r="A35" t="str">
            <v>ANDOVER</v>
          </cell>
          <cell r="B35">
            <v>201</v>
          </cell>
          <cell r="E35">
            <v>26</v>
          </cell>
          <cell r="F35">
            <v>2199663</v>
          </cell>
          <cell r="G35">
            <v>26</v>
          </cell>
          <cell r="H35" t="str">
            <v>16200401100000</v>
          </cell>
          <cell r="K35" t="str">
            <v>ANDOVER</v>
          </cell>
          <cell r="L35" t="str">
            <v>City Clerk</v>
          </cell>
          <cell r="M35" t="str">
            <v>PO Box 108</v>
          </cell>
          <cell r="N35" t="str">
            <v>Andover, IA 52701</v>
          </cell>
          <cell r="O35">
            <v>87</v>
          </cell>
        </row>
        <row r="36">
          <cell r="A36" t="str">
            <v>ANDREW</v>
          </cell>
          <cell r="B36">
            <v>448</v>
          </cell>
          <cell r="E36">
            <v>27</v>
          </cell>
          <cell r="F36">
            <v>70419812</v>
          </cell>
          <cell r="G36">
            <v>27</v>
          </cell>
          <cell r="H36" t="str">
            <v>16200500100000</v>
          </cell>
          <cell r="K36" t="str">
            <v>ANDREW</v>
          </cell>
          <cell r="L36" t="str">
            <v>CITY CLERK</v>
          </cell>
          <cell r="M36" t="str">
            <v>PO BOX 74</v>
          </cell>
          <cell r="N36" t="str">
            <v>ANDREW, IA  52030-0074</v>
          </cell>
          <cell r="O36">
            <v>460</v>
          </cell>
        </row>
        <row r="37">
          <cell r="A37" t="str">
            <v>ANITA</v>
          </cell>
          <cell r="B37">
            <v>127</v>
          </cell>
          <cell r="E37">
            <v>28</v>
          </cell>
          <cell r="F37">
            <v>2654593</v>
          </cell>
          <cell r="G37">
            <v>28</v>
          </cell>
          <cell r="H37" t="str">
            <v>16200500200000</v>
          </cell>
          <cell r="K37" t="str">
            <v>ANITA</v>
          </cell>
          <cell r="L37" t="str">
            <v>City Clerk</v>
          </cell>
          <cell r="M37" t="str">
            <v>744 Main Street, P.O. Box 246</v>
          </cell>
          <cell r="N37" t="str">
            <v>Anita, IA  50020</v>
          </cell>
          <cell r="O37">
            <v>1049</v>
          </cell>
        </row>
        <row r="38">
          <cell r="A38" t="str">
            <v>ANKENY</v>
          </cell>
          <cell r="B38">
            <v>714</v>
          </cell>
          <cell r="E38">
            <v>29</v>
          </cell>
          <cell r="F38">
            <v>21908976</v>
          </cell>
          <cell r="G38">
            <v>29</v>
          </cell>
          <cell r="H38" t="str">
            <v>16200500300000</v>
          </cell>
          <cell r="K38" t="str">
            <v>ANKENY</v>
          </cell>
          <cell r="L38" t="str">
            <v>Finance Officer</v>
          </cell>
          <cell r="M38" t="str">
            <v>410 West First Street</v>
          </cell>
          <cell r="N38" t="str">
            <v>Ankeny, IA 50023</v>
          </cell>
          <cell r="O38">
            <v>27117</v>
          </cell>
        </row>
        <row r="39">
          <cell r="A39" t="str">
            <v>ANTHON</v>
          </cell>
          <cell r="B39">
            <v>926</v>
          </cell>
          <cell r="E39">
            <v>30</v>
          </cell>
          <cell r="F39">
            <v>2226577</v>
          </cell>
          <cell r="G39">
            <v>30</v>
          </cell>
          <cell r="H39" t="str">
            <v>16200500400000</v>
          </cell>
          <cell r="K39" t="str">
            <v>ANTHON</v>
          </cell>
          <cell r="L39" t="str">
            <v>CITY OF ANTHON</v>
          </cell>
          <cell r="M39" t="str">
            <v>301 E MAIN STREET</v>
          </cell>
          <cell r="N39" t="str">
            <v>ANTHON IA 51004-0160</v>
          </cell>
          <cell r="O39">
            <v>649</v>
          </cell>
        </row>
        <row r="40">
          <cell r="A40" t="str">
            <v>APLINGTON</v>
          </cell>
          <cell r="B40">
            <v>94</v>
          </cell>
          <cell r="E40">
            <v>31</v>
          </cell>
          <cell r="F40">
            <v>6877026</v>
          </cell>
          <cell r="G40">
            <v>31</v>
          </cell>
          <cell r="H40" t="str">
            <v>16200500500000</v>
          </cell>
          <cell r="K40" t="str">
            <v>APLINGTON</v>
          </cell>
          <cell r="L40" t="str">
            <v>City Clerk</v>
          </cell>
          <cell r="M40" t="str">
            <v>PO Box 308</v>
          </cell>
          <cell r="N40" t="str">
            <v>Aplington, IA  50604</v>
          </cell>
          <cell r="O40">
            <v>1054</v>
          </cell>
        </row>
        <row r="41">
          <cell r="A41" t="str">
            <v>ARCADIA</v>
          </cell>
          <cell r="B41">
            <v>114</v>
          </cell>
          <cell r="E41">
            <v>32</v>
          </cell>
          <cell r="F41">
            <v>104814407</v>
          </cell>
          <cell r="G41">
            <v>32</v>
          </cell>
          <cell r="H41" t="str">
            <v>16200600100000</v>
          </cell>
          <cell r="K41" t="str">
            <v>ARCADIA</v>
          </cell>
          <cell r="L41" t="str">
            <v>City Clerk</v>
          </cell>
          <cell r="M41" t="str">
            <v>205 W Front Street</v>
          </cell>
          <cell r="N41" t="str">
            <v>Arcadia, Iowa 51430</v>
          </cell>
          <cell r="O41">
            <v>443</v>
          </cell>
        </row>
        <row r="42">
          <cell r="A42" t="str">
            <v>ARCHER</v>
          </cell>
          <cell r="B42">
            <v>658</v>
          </cell>
          <cell r="E42">
            <v>33</v>
          </cell>
          <cell r="F42">
            <v>101672767</v>
          </cell>
          <cell r="G42">
            <v>33</v>
          </cell>
          <cell r="H42" t="str">
            <v>16200600200000</v>
          </cell>
          <cell r="K42" t="str">
            <v>ARCHER</v>
          </cell>
          <cell r="L42" t="str">
            <v>CITY OF ARCHER, IOWA</v>
          </cell>
          <cell r="M42" t="str">
            <v>PO BOX 541</v>
          </cell>
          <cell r="N42" t="str">
            <v>PRIMGHAR, IA 51245</v>
          </cell>
          <cell r="O42">
            <v>126</v>
          </cell>
        </row>
        <row r="43">
          <cell r="A43" t="str">
            <v>AREDALE</v>
          </cell>
          <cell r="B43">
            <v>95</v>
          </cell>
          <cell r="E43">
            <v>34</v>
          </cell>
          <cell r="F43">
            <v>33319550</v>
          </cell>
          <cell r="G43">
            <v>34</v>
          </cell>
          <cell r="H43" t="str">
            <v>16200600300000</v>
          </cell>
          <cell r="K43" t="str">
            <v>AREDALE</v>
          </cell>
          <cell r="L43" t="str">
            <v>CITY CLERK</v>
          </cell>
          <cell r="M43" t="str">
            <v>PO BOX 36</v>
          </cell>
          <cell r="N43" t="str">
            <v>AREDALE, IA 50605-0036</v>
          </cell>
          <cell r="O43">
            <v>89</v>
          </cell>
        </row>
        <row r="44">
          <cell r="A44" t="str">
            <v>ARION</v>
          </cell>
          <cell r="B44">
            <v>215</v>
          </cell>
          <cell r="E44">
            <v>35</v>
          </cell>
          <cell r="F44">
            <v>7587527</v>
          </cell>
          <cell r="G44">
            <v>35</v>
          </cell>
          <cell r="H44" t="str">
            <v>16200600400000</v>
          </cell>
          <cell r="K44" t="str">
            <v>ARION</v>
          </cell>
          <cell r="L44" t="str">
            <v>clerk</v>
          </cell>
          <cell r="M44" t="str">
            <v>333 4th street</v>
          </cell>
          <cell r="N44" t="str">
            <v>dow city iowa 51528</v>
          </cell>
          <cell r="O44">
            <v>136</v>
          </cell>
        </row>
        <row r="45">
          <cell r="A45" t="str">
            <v>ARISPE</v>
          </cell>
          <cell r="B45">
            <v>847</v>
          </cell>
          <cell r="E45">
            <v>36</v>
          </cell>
          <cell r="F45">
            <v>31192459</v>
          </cell>
          <cell r="G45">
            <v>36</v>
          </cell>
          <cell r="H45" t="str">
            <v>16200600500000</v>
          </cell>
          <cell r="K45" t="str">
            <v>ARISPE</v>
          </cell>
          <cell r="L45" t="str">
            <v>City Clerk</v>
          </cell>
          <cell r="M45" t="str">
            <v>203 Forbes St</v>
          </cell>
          <cell r="N45" t="str">
            <v>Arispe, IA 50831</v>
          </cell>
          <cell r="O45">
            <v>89</v>
          </cell>
        </row>
        <row r="46">
          <cell r="A46" t="str">
            <v>ARLINGTON</v>
          </cell>
          <cell r="B46">
            <v>309</v>
          </cell>
          <cell r="E46">
            <v>37</v>
          </cell>
          <cell r="F46">
            <v>3319168</v>
          </cell>
          <cell r="G46">
            <v>37</v>
          </cell>
          <cell r="H46" t="str">
            <v>16200600600000</v>
          </cell>
          <cell r="K46" t="str">
            <v>ARLINGTON</v>
          </cell>
          <cell r="L46" t="str">
            <v>City Clerk</v>
          </cell>
          <cell r="M46" t="str">
            <v>755 Main St.</v>
          </cell>
          <cell r="N46" t="str">
            <v>Arlington, IA 50606</v>
          </cell>
          <cell r="O46">
            <v>490</v>
          </cell>
        </row>
        <row r="47">
          <cell r="A47" t="str">
            <v>ARMSTRONG</v>
          </cell>
          <cell r="B47">
            <v>303</v>
          </cell>
          <cell r="E47">
            <v>38</v>
          </cell>
          <cell r="F47">
            <v>4201823</v>
          </cell>
          <cell r="G47">
            <v>38</v>
          </cell>
          <cell r="H47" t="str">
            <v>16200600700000</v>
          </cell>
          <cell r="K47" t="str">
            <v>ARMSTRONG</v>
          </cell>
          <cell r="L47" t="str">
            <v>City Clerk</v>
          </cell>
          <cell r="M47" t="str">
            <v>519 6th Street</v>
          </cell>
          <cell r="N47" t="str">
            <v>Armstrong, IA   50514</v>
          </cell>
          <cell r="O47">
            <v>979</v>
          </cell>
        </row>
        <row r="48">
          <cell r="A48" t="str">
            <v>ARNOLDS PARK</v>
          </cell>
          <cell r="B48">
            <v>272</v>
          </cell>
          <cell r="E48">
            <v>39</v>
          </cell>
          <cell r="F48">
            <v>46356762</v>
          </cell>
          <cell r="G48">
            <v>39</v>
          </cell>
          <cell r="H48" t="str">
            <v>16200600800000</v>
          </cell>
          <cell r="K48" t="str">
            <v>ARNOLDS PARK</v>
          </cell>
          <cell r="L48" t="str">
            <v>City of Arnolds Park</v>
          </cell>
          <cell r="M48" t="str">
            <v>PO Box 437</v>
          </cell>
          <cell r="N48" t="str">
            <v>Arnolds Park, IA 51331-0437</v>
          </cell>
          <cell r="O48">
            <v>1162</v>
          </cell>
        </row>
        <row r="49">
          <cell r="A49" t="str">
            <v>ARTHUR</v>
          </cell>
          <cell r="B49">
            <v>436</v>
          </cell>
          <cell r="E49">
            <v>40</v>
          </cell>
          <cell r="F49">
            <v>28143633</v>
          </cell>
          <cell r="G49">
            <v>40</v>
          </cell>
          <cell r="H49" t="str">
            <v>16200600900000</v>
          </cell>
          <cell r="K49" t="str">
            <v>ARTHUR</v>
          </cell>
          <cell r="L49" t="str">
            <v>CITY OF ARTHUR</v>
          </cell>
          <cell r="M49" t="str">
            <v>BOX 102</v>
          </cell>
          <cell r="N49" t="str">
            <v>ARTHUR, IA 51431</v>
          </cell>
          <cell r="O49">
            <v>245</v>
          </cell>
        </row>
        <row r="50">
          <cell r="A50" t="str">
            <v>ASBURY</v>
          </cell>
          <cell r="B50">
            <v>282</v>
          </cell>
          <cell r="E50">
            <v>41</v>
          </cell>
          <cell r="F50">
            <v>52249570</v>
          </cell>
          <cell r="G50">
            <v>41</v>
          </cell>
          <cell r="H50" t="str">
            <v>16200601000000</v>
          </cell>
          <cell r="K50" t="str">
            <v>ASBURY</v>
          </cell>
          <cell r="L50" t="str">
            <v>City Administrator</v>
          </cell>
          <cell r="M50" t="str">
            <v>5080 Asbury Road</v>
          </cell>
          <cell r="N50" t="str">
            <v>Asbury, IA  52002</v>
          </cell>
          <cell r="O50">
            <v>2450</v>
          </cell>
        </row>
        <row r="51">
          <cell r="A51" t="str">
            <v>ASHTON</v>
          </cell>
          <cell r="B51">
            <v>667</v>
          </cell>
          <cell r="E51">
            <v>42</v>
          </cell>
          <cell r="F51">
            <v>84357656</v>
          </cell>
          <cell r="G51">
            <v>42</v>
          </cell>
          <cell r="H51" t="str">
            <v>16200601100000</v>
          </cell>
          <cell r="K51" t="str">
            <v>ASHTON</v>
          </cell>
          <cell r="L51" t="str">
            <v>CITY OF ASHTON</v>
          </cell>
          <cell r="M51" t="str">
            <v>2191 NETTLE AVENUE</v>
          </cell>
          <cell r="N51" t="str">
            <v>ASHTON, IA  51232-7042</v>
          </cell>
          <cell r="O51">
            <v>461</v>
          </cell>
        </row>
        <row r="52">
          <cell r="A52" t="str">
            <v>ASPINWALL</v>
          </cell>
          <cell r="B52">
            <v>216</v>
          </cell>
          <cell r="E52">
            <v>43</v>
          </cell>
          <cell r="F52">
            <v>37031217</v>
          </cell>
          <cell r="G52">
            <v>43</v>
          </cell>
          <cell r="H52" t="str">
            <v>16200601200000</v>
          </cell>
          <cell r="K52" t="str">
            <v>ASPINWALL</v>
          </cell>
          <cell r="L52" t="str">
            <v>City Clerk</v>
          </cell>
          <cell r="M52" t="str">
            <v>300 2nd Ave</v>
          </cell>
          <cell r="N52" t="str">
            <v>Aspinwall, IA 51432</v>
          </cell>
          <cell r="O52">
            <v>58</v>
          </cell>
        </row>
        <row r="53">
          <cell r="A53" t="str">
            <v>ATALISSA</v>
          </cell>
          <cell r="B53">
            <v>650</v>
          </cell>
          <cell r="E53">
            <v>44</v>
          </cell>
          <cell r="F53">
            <v>235622919</v>
          </cell>
          <cell r="G53">
            <v>44</v>
          </cell>
          <cell r="H53" t="str">
            <v>16200601300000</v>
          </cell>
          <cell r="K53" t="str">
            <v>ATALISSA</v>
          </cell>
          <cell r="L53" t="str">
            <v>CLERK</v>
          </cell>
          <cell r="M53" t="str">
            <v>P O BOX 129</v>
          </cell>
          <cell r="N53" t="str">
            <v>ATALISSA, IA  52720</v>
          </cell>
          <cell r="O53">
            <v>283</v>
          </cell>
        </row>
        <row r="54">
          <cell r="A54" t="str">
            <v>ATKINS</v>
          </cell>
          <cell r="B54">
            <v>32</v>
          </cell>
          <cell r="E54">
            <v>45</v>
          </cell>
          <cell r="F54">
            <v>104285892</v>
          </cell>
          <cell r="G54">
            <v>45</v>
          </cell>
          <cell r="H54" t="str">
            <v>16200601400000</v>
          </cell>
          <cell r="K54" t="str">
            <v>ATKINS</v>
          </cell>
          <cell r="L54" t="str">
            <v>City Clerk</v>
          </cell>
          <cell r="M54" t="str">
            <v>P. O. Box 171</v>
          </cell>
          <cell r="N54" t="str">
            <v>Atkins, IA 52206-171</v>
          </cell>
          <cell r="O54">
            <v>977</v>
          </cell>
        </row>
        <row r="55">
          <cell r="A55" t="str">
            <v>ATLANTIC</v>
          </cell>
          <cell r="B55">
            <v>128</v>
          </cell>
          <cell r="E55">
            <v>46</v>
          </cell>
          <cell r="F55">
            <v>2791722436</v>
          </cell>
          <cell r="G55">
            <v>46</v>
          </cell>
          <cell r="H55" t="str">
            <v>16200700200000</v>
          </cell>
          <cell r="K55" t="str">
            <v>ATLANTIC</v>
          </cell>
          <cell r="L55" t="str">
            <v>City of Atlantic</v>
          </cell>
          <cell r="M55" t="str">
            <v>23 EAST 4th Street</v>
          </cell>
          <cell r="N55" t="str">
            <v>Atlantic, IA  50022</v>
          </cell>
          <cell r="O55">
            <v>7257</v>
          </cell>
        </row>
        <row r="56">
          <cell r="A56" t="str">
            <v>AUBURN</v>
          </cell>
          <cell r="B56">
            <v>761</v>
          </cell>
          <cell r="E56">
            <v>47</v>
          </cell>
          <cell r="F56">
            <v>50017500</v>
          </cell>
          <cell r="G56">
            <v>47</v>
          </cell>
          <cell r="H56" t="str">
            <v>16200700300000</v>
          </cell>
          <cell r="K56" t="str">
            <v>AUBURN</v>
          </cell>
          <cell r="L56" t="str">
            <v>City of Auburn</v>
          </cell>
          <cell r="M56" t="str">
            <v>209 Pine St., PO Box 238</v>
          </cell>
          <cell r="N56" t="str">
            <v>Auburn IA 51433</v>
          </cell>
          <cell r="O56">
            <v>296</v>
          </cell>
        </row>
        <row r="57">
          <cell r="A57" t="str">
            <v>AUDUBON</v>
          </cell>
          <cell r="B57">
            <v>27</v>
          </cell>
          <cell r="E57">
            <v>48</v>
          </cell>
          <cell r="F57">
            <v>67333542</v>
          </cell>
          <cell r="G57">
            <v>48</v>
          </cell>
          <cell r="H57" t="str">
            <v>16200700400000</v>
          </cell>
          <cell r="K57" t="str">
            <v>AUDUBON</v>
          </cell>
          <cell r="L57" t="str">
            <v>CITY CLERK</v>
          </cell>
          <cell r="M57" t="str">
            <v>410 North Park</v>
          </cell>
          <cell r="N57" t="str">
            <v>Audubon, IA 50025</v>
          </cell>
          <cell r="O57">
            <v>2382</v>
          </cell>
        </row>
        <row r="58">
          <cell r="A58" t="str">
            <v>AURELIA</v>
          </cell>
          <cell r="B58">
            <v>153</v>
          </cell>
          <cell r="E58">
            <v>49</v>
          </cell>
          <cell r="F58">
            <v>215715514</v>
          </cell>
          <cell r="G58">
            <v>49</v>
          </cell>
          <cell r="H58" t="str">
            <v>16200700500000</v>
          </cell>
          <cell r="K58" t="str">
            <v>AURELIA</v>
          </cell>
          <cell r="L58" t="str">
            <v>Aurelia City</v>
          </cell>
          <cell r="M58" t="str">
            <v>P.O. B0x 328</v>
          </cell>
          <cell r="N58" t="str">
            <v>Aurelia, IA  51005</v>
          </cell>
          <cell r="O58">
            <v>1062</v>
          </cell>
        </row>
        <row r="59">
          <cell r="A59" t="str">
            <v>AURORA</v>
          </cell>
          <cell r="B59">
            <v>72</v>
          </cell>
          <cell r="E59">
            <v>50</v>
          </cell>
          <cell r="F59">
            <v>50371090</v>
          </cell>
          <cell r="G59">
            <v>50</v>
          </cell>
          <cell r="H59" t="str">
            <v>16200700600000</v>
          </cell>
          <cell r="K59" t="str">
            <v>AURORA</v>
          </cell>
          <cell r="L59" t="str">
            <v>City of Aurora</v>
          </cell>
          <cell r="M59" t="str">
            <v>P.O. Box 117</v>
          </cell>
          <cell r="N59" t="str">
            <v>Aurora, Iowa 50607-0117</v>
          </cell>
          <cell r="O59">
            <v>194</v>
          </cell>
        </row>
        <row r="60">
          <cell r="A60" t="str">
            <v>AVOCA</v>
          </cell>
          <cell r="B60">
            <v>729</v>
          </cell>
          <cell r="E60">
            <v>51</v>
          </cell>
          <cell r="F60">
            <v>179907254</v>
          </cell>
          <cell r="G60">
            <v>51</v>
          </cell>
          <cell r="H60" t="str">
            <v>16200700700000</v>
          </cell>
          <cell r="K60" t="str">
            <v>AVOCA</v>
          </cell>
          <cell r="L60" t="str">
            <v>CITY OF AVOCA</v>
          </cell>
          <cell r="M60" t="str">
            <v>201 N ELM ST</v>
          </cell>
          <cell r="N60" t="str">
            <v>AVOCA, IA 51521</v>
          </cell>
          <cell r="O60">
            <v>1610</v>
          </cell>
        </row>
        <row r="61">
          <cell r="A61" t="str">
            <v>AYRSHIRE</v>
          </cell>
          <cell r="B61">
            <v>683</v>
          </cell>
          <cell r="E61">
            <v>52</v>
          </cell>
          <cell r="F61">
            <v>112892830</v>
          </cell>
          <cell r="G61">
            <v>52</v>
          </cell>
          <cell r="H61" t="str">
            <v>16200700800000</v>
          </cell>
          <cell r="K61" t="str">
            <v>AYRSHIRE</v>
          </cell>
          <cell r="L61" t="str">
            <v>CITY CLERK</v>
          </cell>
          <cell r="M61" t="str">
            <v>PO BOX 355</v>
          </cell>
          <cell r="N61" t="str">
            <v>AYRSHIRE, IA  50515</v>
          </cell>
          <cell r="O61">
            <v>202</v>
          </cell>
        </row>
        <row r="62">
          <cell r="A62" t="str">
            <v>BADGER</v>
          </cell>
          <cell r="B62">
            <v>898</v>
          </cell>
          <cell r="E62">
            <v>53</v>
          </cell>
          <cell r="F62">
            <v>49456685</v>
          </cell>
          <cell r="G62">
            <v>53</v>
          </cell>
          <cell r="H62" t="str">
            <v>16200700900000</v>
          </cell>
          <cell r="K62" t="str">
            <v>BADGER</v>
          </cell>
          <cell r="L62" t="str">
            <v>CITY OF BADGER</v>
          </cell>
          <cell r="M62" t="str">
            <v>120 1ST ST SE</v>
          </cell>
          <cell r="N62" t="str">
            <v>BADGER, IOWA  50516</v>
          </cell>
          <cell r="O62">
            <v>610</v>
          </cell>
        </row>
        <row r="63">
          <cell r="A63" t="str">
            <v>BAGLEY</v>
          </cell>
          <cell r="B63">
            <v>362</v>
          </cell>
          <cell r="E63">
            <v>54</v>
          </cell>
          <cell r="F63">
            <v>3659643145</v>
          </cell>
          <cell r="G63">
            <v>54</v>
          </cell>
          <cell r="H63" t="str">
            <v>16200701000000</v>
          </cell>
          <cell r="K63" t="str">
            <v>BAGLEY</v>
          </cell>
          <cell r="L63" t="str">
            <v>Ciy Clek</v>
          </cell>
          <cell r="M63" t="str">
            <v>PO Box 58</v>
          </cell>
          <cell r="N63" t="str">
            <v>Bagley, Ia 50026</v>
          </cell>
          <cell r="O63">
            <v>354</v>
          </cell>
        </row>
        <row r="64">
          <cell r="A64" t="str">
            <v>BALDWIN</v>
          </cell>
          <cell r="B64">
            <v>449</v>
          </cell>
          <cell r="E64">
            <v>55</v>
          </cell>
          <cell r="F64">
            <v>2953977</v>
          </cell>
          <cell r="G64">
            <v>55</v>
          </cell>
          <cell r="H64" t="str">
            <v>16200800100000</v>
          </cell>
          <cell r="K64" t="str">
            <v>BALDWIN</v>
          </cell>
          <cell r="L64" t="str">
            <v>City of Baldwin</v>
          </cell>
          <cell r="M64" t="str">
            <v>PO Box 184</v>
          </cell>
          <cell r="N64" t="str">
            <v>Baldwin, Iowa  52207</v>
          </cell>
          <cell r="O64">
            <v>127</v>
          </cell>
        </row>
        <row r="65">
          <cell r="A65" t="str">
            <v>BALLTOWN</v>
          </cell>
          <cell r="B65">
            <v>283</v>
          </cell>
          <cell r="E65">
            <v>56</v>
          </cell>
          <cell r="F65">
            <v>1025756</v>
          </cell>
          <cell r="G65">
            <v>56</v>
          </cell>
          <cell r="H65" t="str">
            <v>16200800200000</v>
          </cell>
          <cell r="K65" t="str">
            <v>BALLTOWN</v>
          </cell>
          <cell r="L65" t="str">
            <v>Town of Balltown</v>
          </cell>
          <cell r="M65" t="str">
            <v>353 Horseshoe Road</v>
          </cell>
          <cell r="N65" t="str">
            <v>Sherrill, IA. 52073</v>
          </cell>
          <cell r="O65">
            <v>73</v>
          </cell>
        </row>
        <row r="66">
          <cell r="A66" t="str">
            <v>BANCROFT</v>
          </cell>
          <cell r="B66">
            <v>518</v>
          </cell>
          <cell r="E66">
            <v>57</v>
          </cell>
          <cell r="F66">
            <v>616344610</v>
          </cell>
          <cell r="G66">
            <v>57</v>
          </cell>
          <cell r="H66" t="str">
            <v>16200800300000</v>
          </cell>
          <cell r="K66" t="str">
            <v>BANCROFT</v>
          </cell>
          <cell r="L66" t="str">
            <v>BANCROFT</v>
          </cell>
          <cell r="M66" t="str">
            <v>PO BOX 157</v>
          </cell>
          <cell r="N66" t="str">
            <v>BANCROFT, IOWA 50517-0157</v>
          </cell>
          <cell r="O66">
            <v>808</v>
          </cell>
        </row>
        <row r="67">
          <cell r="A67" t="str">
            <v>BANKSTON</v>
          </cell>
          <cell r="B67">
            <v>284</v>
          </cell>
          <cell r="E67">
            <v>58</v>
          </cell>
          <cell r="F67">
            <v>9534677</v>
          </cell>
          <cell r="G67">
            <v>58</v>
          </cell>
          <cell r="H67" t="str">
            <v>16200800400000</v>
          </cell>
          <cell r="K67" t="str">
            <v>BANKSTON</v>
          </cell>
          <cell r="L67" t="str">
            <v>City Clerk</v>
          </cell>
          <cell r="M67" t="str">
            <v>24187 Dyersville Road</v>
          </cell>
          <cell r="N67" t="str">
            <v>Epworth, IA 52045</v>
          </cell>
          <cell r="O67">
            <v>27</v>
          </cell>
        </row>
        <row r="68">
          <cell r="A68" t="str">
            <v>BARNES CITY</v>
          </cell>
          <cell r="B68">
            <v>584</v>
          </cell>
          <cell r="E68">
            <v>59</v>
          </cell>
          <cell r="F68">
            <v>4191454</v>
          </cell>
          <cell r="G68">
            <v>59</v>
          </cell>
          <cell r="H68" t="str">
            <v>16200800500000</v>
          </cell>
          <cell r="K68" t="str">
            <v>BARNES CITY</v>
          </cell>
          <cell r="L68" t="str">
            <v>City Clerk</v>
          </cell>
          <cell r="M68" t="str">
            <v>P.O. Box 98</v>
          </cell>
          <cell r="N68" t="str">
            <v>Barnes City, IA  50027</v>
          </cell>
          <cell r="O68">
            <v>159</v>
          </cell>
        </row>
        <row r="69">
          <cell r="A69" t="str">
            <v>BARNUM</v>
          </cell>
          <cell r="B69">
            <v>899</v>
          </cell>
          <cell r="E69">
            <v>60</v>
          </cell>
          <cell r="F69">
            <v>5325044</v>
          </cell>
          <cell r="G69">
            <v>60</v>
          </cell>
          <cell r="H69" t="str">
            <v>16200800600000</v>
          </cell>
          <cell r="K69" t="str">
            <v>BARNUM</v>
          </cell>
          <cell r="L69" t="str">
            <v>City of Barnum</v>
          </cell>
          <cell r="M69" t="str">
            <v>P.O. Box 167</v>
          </cell>
          <cell r="N69" t="str">
            <v>Barnum, IA 50518</v>
          </cell>
          <cell r="O69">
            <v>195</v>
          </cell>
        </row>
        <row r="70">
          <cell r="A70" t="str">
            <v>BASSETT</v>
          </cell>
          <cell r="B70">
            <v>162</v>
          </cell>
          <cell r="E70">
            <v>61</v>
          </cell>
          <cell r="F70">
            <v>99608115</v>
          </cell>
          <cell r="G70">
            <v>61</v>
          </cell>
          <cell r="H70" t="str">
            <v>16200800700000</v>
          </cell>
          <cell r="K70" t="str">
            <v>BASSETT</v>
          </cell>
          <cell r="L70" t="str">
            <v>CITY CLERK</v>
          </cell>
          <cell r="M70" t="str">
            <v>111 S. MAIN ST.</v>
          </cell>
          <cell r="N70" t="str">
            <v>BASSETT IA 50645</v>
          </cell>
          <cell r="O70">
            <v>74</v>
          </cell>
        </row>
        <row r="71">
          <cell r="A71" t="str">
            <v>BATAVIA</v>
          </cell>
          <cell r="B71">
            <v>475</v>
          </cell>
          <cell r="E71">
            <v>62</v>
          </cell>
          <cell r="F71">
            <v>78072476</v>
          </cell>
          <cell r="G71">
            <v>62</v>
          </cell>
          <cell r="H71" t="str">
            <v>16200800800000</v>
          </cell>
          <cell r="K71" t="str">
            <v>BATAVIA</v>
          </cell>
          <cell r="L71" t="str">
            <v>Batavia City Clerk/Treasurer</v>
          </cell>
          <cell r="M71" t="str">
            <v>P. O. Box 20</v>
          </cell>
          <cell r="N71" t="str">
            <v>Batavia, Iowa  52533</v>
          </cell>
          <cell r="O71">
            <v>500</v>
          </cell>
        </row>
        <row r="72">
          <cell r="A72" t="str">
            <v>BATTLE CREEK</v>
          </cell>
          <cell r="B72">
            <v>437</v>
          </cell>
          <cell r="E72">
            <v>63</v>
          </cell>
          <cell r="F72">
            <v>5495310</v>
          </cell>
          <cell r="G72">
            <v>63</v>
          </cell>
          <cell r="H72" t="str">
            <v>16200800900000</v>
          </cell>
          <cell r="K72" t="str">
            <v>BATTLE CREEK</v>
          </cell>
          <cell r="L72" t="str">
            <v>BATTLE CREEK CITY OF</v>
          </cell>
          <cell r="M72" t="str">
            <v>PO BOX 57, 115 MAIN STREET</v>
          </cell>
          <cell r="N72" t="str">
            <v>BATTLE CREEK IA  51006</v>
          </cell>
          <cell r="O72">
            <v>743</v>
          </cell>
        </row>
        <row r="73">
          <cell r="A73" t="str">
            <v>BAXTER</v>
          </cell>
          <cell r="B73">
            <v>462</v>
          </cell>
          <cell r="E73">
            <v>64</v>
          </cell>
          <cell r="F73">
            <v>104695024</v>
          </cell>
          <cell r="G73">
            <v>64</v>
          </cell>
          <cell r="H73" t="str">
            <v>16200900100000</v>
          </cell>
          <cell r="K73" t="str">
            <v>BAXTER</v>
          </cell>
          <cell r="L73" t="str">
            <v>CITY OF BAXTER</v>
          </cell>
          <cell r="M73" t="str">
            <v xml:space="preserve"> P. O. BOX 415</v>
          </cell>
          <cell r="N73" t="str">
            <v>BAXTER, IA 50028-0415</v>
          </cell>
          <cell r="O73">
            <v>1052</v>
          </cell>
        </row>
        <row r="74">
          <cell r="A74" t="str">
            <v>BAYARD</v>
          </cell>
          <cell r="B74">
            <v>363</v>
          </cell>
          <cell r="E74">
            <v>65</v>
          </cell>
          <cell r="F74">
            <v>9136691</v>
          </cell>
          <cell r="G74">
            <v>65</v>
          </cell>
          <cell r="H74" t="str">
            <v>16200900200000</v>
          </cell>
          <cell r="K74" t="str">
            <v>BAYARD</v>
          </cell>
          <cell r="L74" t="str">
            <v>City Clerk</v>
          </cell>
          <cell r="M74" t="str">
            <v>P. O. Box 339</v>
          </cell>
          <cell r="N74" t="str">
            <v>Bayard, IA 50029</v>
          </cell>
          <cell r="O74">
            <v>536</v>
          </cell>
        </row>
        <row r="75">
          <cell r="A75" t="str">
            <v>BEACON</v>
          </cell>
          <cell r="B75">
            <v>585</v>
          </cell>
          <cell r="E75">
            <v>66</v>
          </cell>
          <cell r="F75">
            <v>56418945</v>
          </cell>
          <cell r="G75">
            <v>66</v>
          </cell>
          <cell r="H75" t="str">
            <v>16200900300000</v>
          </cell>
          <cell r="K75" t="str">
            <v>BEACON</v>
          </cell>
          <cell r="L75" t="str">
            <v>City Clerk</v>
          </cell>
          <cell r="M75" t="str">
            <v>P.O. Box 127</v>
          </cell>
          <cell r="N75" t="str">
            <v>Beacon, IA 52534</v>
          </cell>
          <cell r="O75">
            <v>518</v>
          </cell>
        </row>
        <row r="76">
          <cell r="A76" t="str">
            <v>BEACONSFIELD</v>
          </cell>
          <cell r="B76">
            <v>751</v>
          </cell>
          <cell r="E76">
            <v>67</v>
          </cell>
          <cell r="F76">
            <v>17873958</v>
          </cell>
          <cell r="G76">
            <v>67</v>
          </cell>
          <cell r="H76" t="str">
            <v>16200900400000</v>
          </cell>
          <cell r="K76" t="str">
            <v>BEACONSFIELD</v>
          </cell>
          <cell r="L76" t="str">
            <v>Clerk Ryan Garbe</v>
          </cell>
          <cell r="M76" t="str">
            <v>1611 Adams Street</v>
          </cell>
          <cell r="N76" t="str">
            <v>Beaconsfield, Iowa 50074</v>
          </cell>
          <cell r="O76">
            <v>11</v>
          </cell>
        </row>
        <row r="77">
          <cell r="A77" t="str">
            <v>BEAMAN</v>
          </cell>
          <cell r="B77">
            <v>353</v>
          </cell>
          <cell r="E77">
            <v>68</v>
          </cell>
          <cell r="F77">
            <v>42650000</v>
          </cell>
          <cell r="G77">
            <v>68</v>
          </cell>
          <cell r="H77" t="str">
            <v>16200900500000</v>
          </cell>
          <cell r="K77" t="str">
            <v>BEAMAN</v>
          </cell>
          <cell r="L77" t="str">
            <v>Beaman City - City  Clerk/Treasurer</v>
          </cell>
          <cell r="M77" t="str">
            <v>PO Box 125</v>
          </cell>
          <cell r="N77" t="str">
            <v>Beaman, IA  50609-0125</v>
          </cell>
          <cell r="O77">
            <v>210</v>
          </cell>
        </row>
        <row r="78">
          <cell r="A78" t="str">
            <v>BEAVER</v>
          </cell>
          <cell r="B78">
            <v>55</v>
          </cell>
          <cell r="E78">
            <v>69</v>
          </cell>
          <cell r="F78">
            <v>98389241</v>
          </cell>
          <cell r="G78">
            <v>69</v>
          </cell>
          <cell r="H78" t="str">
            <v>16200900600000</v>
          </cell>
          <cell r="K78" t="str">
            <v>BEAVER</v>
          </cell>
          <cell r="L78" t="str">
            <v>CITY CLERK</v>
          </cell>
          <cell r="M78" t="str">
            <v>PO BOX 97</v>
          </cell>
          <cell r="N78" t="str">
            <v>BEAVER, IA 50031</v>
          </cell>
          <cell r="O78">
            <v>53</v>
          </cell>
        </row>
        <row r="79">
          <cell r="A79" t="str">
            <v>BEDFORD</v>
          </cell>
          <cell r="B79">
            <v>838</v>
          </cell>
          <cell r="E79">
            <v>70</v>
          </cell>
          <cell r="F79">
            <v>52103761</v>
          </cell>
          <cell r="G79">
            <v>70</v>
          </cell>
          <cell r="H79" t="str">
            <v>16200900700000</v>
          </cell>
          <cell r="K79" t="str">
            <v>BEDFORD</v>
          </cell>
          <cell r="L79" t="str">
            <v>CITY OF BEDFORD</v>
          </cell>
          <cell r="M79" t="str">
            <v>625 COURT AVENUE</v>
          </cell>
          <cell r="N79" t="str">
            <v>BEDFORD, IA 50833 1302</v>
          </cell>
          <cell r="O79">
            <v>1620</v>
          </cell>
        </row>
        <row r="80">
          <cell r="A80" t="str">
            <v>BELLE PLAINE</v>
          </cell>
          <cell r="B80">
            <v>33</v>
          </cell>
          <cell r="E80">
            <v>71</v>
          </cell>
          <cell r="F80">
            <v>664950409</v>
          </cell>
          <cell r="G80">
            <v>71</v>
          </cell>
          <cell r="H80" t="str">
            <v>16200900800000</v>
          </cell>
          <cell r="K80" t="str">
            <v>BELLE PLAINE</v>
          </cell>
          <cell r="L80" t="str">
            <v>Jacki McDermott, City Clerk</v>
          </cell>
          <cell r="M80" t="str">
            <v>1207 8th Avenue</v>
          </cell>
          <cell r="N80" t="str">
            <v>Belle, Plaine, IA 52208</v>
          </cell>
          <cell r="O80">
            <v>2878</v>
          </cell>
        </row>
        <row r="81">
          <cell r="A81" t="str">
            <v>BELLEVUE</v>
          </cell>
          <cell r="B81">
            <v>450</v>
          </cell>
          <cell r="E81">
            <v>72</v>
          </cell>
          <cell r="F81">
            <v>7005842</v>
          </cell>
          <cell r="G81">
            <v>72</v>
          </cell>
          <cell r="H81" t="str">
            <v>16201000100000</v>
          </cell>
          <cell r="K81" t="str">
            <v>BELLEVUE</v>
          </cell>
          <cell r="L81" t="str">
            <v>CITY CLERK</v>
          </cell>
          <cell r="M81" t="str">
            <v>106 N THIRD STREET</v>
          </cell>
          <cell r="N81" t="str">
            <v>BELLEVUE, IA 52031</v>
          </cell>
          <cell r="O81">
            <v>2350</v>
          </cell>
        </row>
        <row r="82">
          <cell r="A82" t="str">
            <v>BELMOND</v>
          </cell>
          <cell r="B82">
            <v>948</v>
          </cell>
          <cell r="E82">
            <v>73</v>
          </cell>
          <cell r="F82">
            <v>10504298</v>
          </cell>
          <cell r="G82">
            <v>73</v>
          </cell>
          <cell r="H82" t="str">
            <v>16201000200000</v>
          </cell>
          <cell r="K82" t="str">
            <v>BELMOND</v>
          </cell>
          <cell r="L82" t="str">
            <v>City Manager/Clerk</v>
          </cell>
          <cell r="M82" t="str">
            <v>112 Second Avenue NE</v>
          </cell>
          <cell r="N82" t="str">
            <v>Belmond, Iowa  50421-1111</v>
          </cell>
          <cell r="O82">
            <v>2560</v>
          </cell>
        </row>
        <row r="83">
          <cell r="A83" t="str">
            <v>BENNETT</v>
          </cell>
          <cell r="B83">
            <v>135</v>
          </cell>
          <cell r="E83">
            <v>74</v>
          </cell>
          <cell r="F83">
            <v>53012142</v>
          </cell>
          <cell r="G83">
            <v>74</v>
          </cell>
          <cell r="H83" t="str">
            <v>16201000300000</v>
          </cell>
          <cell r="K83" t="str">
            <v>BENNETT</v>
          </cell>
          <cell r="L83" t="str">
            <v>CITY OF BENNETT</v>
          </cell>
          <cell r="M83" t="str">
            <v>201 MAIN ST.</v>
          </cell>
          <cell r="N83" t="str">
            <v>BENNETT, IOWA 52721</v>
          </cell>
          <cell r="O83">
            <v>395</v>
          </cell>
        </row>
        <row r="84">
          <cell r="A84" t="str">
            <v>BENTON</v>
          </cell>
          <cell r="B84">
            <v>752</v>
          </cell>
          <cell r="E84">
            <v>75</v>
          </cell>
          <cell r="F84">
            <v>21803696</v>
          </cell>
          <cell r="G84">
            <v>75</v>
          </cell>
          <cell r="H84" t="str">
            <v>16201000400000</v>
          </cell>
          <cell r="K84" t="str">
            <v>BENTON</v>
          </cell>
          <cell r="L84" t="str">
            <v>Benton City</v>
          </cell>
          <cell r="M84" t="str">
            <v>Ciyy Clerk, P.O. Box 95</v>
          </cell>
          <cell r="N84" t="str">
            <v>Benton, IA 50835</v>
          </cell>
          <cell r="O84">
            <v>40</v>
          </cell>
        </row>
        <row r="85">
          <cell r="A85" t="str">
            <v>BERKLEY</v>
          </cell>
          <cell r="B85">
            <v>56</v>
          </cell>
          <cell r="E85">
            <v>76</v>
          </cell>
          <cell r="F85">
            <v>320181834</v>
          </cell>
          <cell r="G85">
            <v>76</v>
          </cell>
          <cell r="H85" t="str">
            <v>16201000500000</v>
          </cell>
          <cell r="K85" t="str">
            <v>BERKLEY</v>
          </cell>
          <cell r="L85" t="str">
            <v>City Clerk</v>
          </cell>
          <cell r="M85" t="str">
            <v>261 - 284th Street</v>
          </cell>
          <cell r="N85" t="str">
            <v>Perry, Iowa  50220</v>
          </cell>
          <cell r="O85">
            <v>24</v>
          </cell>
        </row>
        <row r="86">
          <cell r="A86" t="str">
            <v>BERNARD</v>
          </cell>
          <cell r="B86">
            <v>285</v>
          </cell>
          <cell r="E86">
            <v>77</v>
          </cell>
          <cell r="F86">
            <v>141483407</v>
          </cell>
          <cell r="G86">
            <v>77</v>
          </cell>
          <cell r="H86" t="str">
            <v>16201000600000</v>
          </cell>
          <cell r="K86" t="str">
            <v>BERNARD</v>
          </cell>
          <cell r="L86" t="str">
            <v>City of Bernard</v>
          </cell>
          <cell r="M86" t="str">
            <v>PO. Box 66</v>
          </cell>
          <cell r="N86" t="str">
            <v>Bernard, IA 52032</v>
          </cell>
          <cell r="O86">
            <v>97</v>
          </cell>
        </row>
        <row r="87">
          <cell r="A87" t="str">
            <v>BERTRAM</v>
          </cell>
          <cell r="B87">
            <v>538</v>
          </cell>
          <cell r="E87">
            <v>78</v>
          </cell>
          <cell r="F87">
            <v>12525549</v>
          </cell>
          <cell r="G87">
            <v>78</v>
          </cell>
          <cell r="H87" t="str">
            <v>16201000700000</v>
          </cell>
          <cell r="K87" t="str">
            <v>BERTRAM</v>
          </cell>
          <cell r="L87" t="str">
            <v>Clerk</v>
          </cell>
          <cell r="M87" t="str">
            <v>1437 Bertram St</v>
          </cell>
          <cell r="N87" t="str">
            <v>Cedar Rapids, IA 52403</v>
          </cell>
          <cell r="O87">
            <v>681</v>
          </cell>
        </row>
        <row r="88">
          <cell r="A88" t="str">
            <v>BETTENDORF</v>
          </cell>
          <cell r="B88">
            <v>770</v>
          </cell>
          <cell r="E88">
            <v>79</v>
          </cell>
          <cell r="F88">
            <v>20829185</v>
          </cell>
          <cell r="G88">
            <v>79</v>
          </cell>
          <cell r="H88" t="str">
            <v>16201000800000</v>
          </cell>
          <cell r="K88" t="str">
            <v>BETTENDORF</v>
          </cell>
          <cell r="L88" t="str">
            <v>CITY OF BETTENDORF</v>
          </cell>
          <cell r="M88" t="str">
            <v>1609 STATE ST.</v>
          </cell>
          <cell r="N88" t="str">
            <v>BETTENDORF, IA  52722</v>
          </cell>
          <cell r="O88">
            <v>31275</v>
          </cell>
        </row>
        <row r="89">
          <cell r="A89" t="str">
            <v>BEVINGTON</v>
          </cell>
          <cell r="B89">
            <v>576</v>
          </cell>
          <cell r="E89">
            <v>80</v>
          </cell>
          <cell r="F89">
            <v>11796702</v>
          </cell>
          <cell r="G89">
            <v>80</v>
          </cell>
          <cell r="H89" t="str">
            <v>16201000900000</v>
          </cell>
          <cell r="K89" t="str">
            <v>BEVINGTON</v>
          </cell>
          <cell r="L89" t="str">
            <v>City of Bevington</v>
          </cell>
          <cell r="M89" t="str">
            <v>202 Jefferson Street</v>
          </cell>
          <cell r="N89" t="str">
            <v>Bevington, Iowa 50033</v>
          </cell>
          <cell r="O89">
            <v>58</v>
          </cell>
        </row>
        <row r="90">
          <cell r="A90" t="str">
            <v>BIRMINGHAM</v>
          </cell>
          <cell r="B90">
            <v>854</v>
          </cell>
          <cell r="E90">
            <v>81</v>
          </cell>
          <cell r="F90">
            <v>2201273</v>
          </cell>
          <cell r="G90">
            <v>81</v>
          </cell>
          <cell r="H90" t="str">
            <v>16201001000000</v>
          </cell>
          <cell r="K90" t="str">
            <v>BIRMINGHAM</v>
          </cell>
          <cell r="L90" t="str">
            <v>City of Birmingham</v>
          </cell>
          <cell r="M90" t="str">
            <v>PO Box 100</v>
          </cell>
          <cell r="N90" t="str">
            <v>Birmingham, IA 52535</v>
          </cell>
          <cell r="O90">
            <v>423</v>
          </cell>
        </row>
        <row r="91">
          <cell r="A91" t="str">
            <v>BLAIRSBURG</v>
          </cell>
          <cell r="B91">
            <v>371</v>
          </cell>
          <cell r="E91">
            <v>82</v>
          </cell>
          <cell r="F91">
            <v>39792254</v>
          </cell>
          <cell r="G91">
            <v>82</v>
          </cell>
          <cell r="H91" t="str">
            <v>16201001100000</v>
          </cell>
          <cell r="K91" t="str">
            <v>BLAIRSBURG</v>
          </cell>
          <cell r="L91" t="str">
            <v>CITY CLERK</v>
          </cell>
          <cell r="M91" t="str">
            <v>P.0. BOX 100</v>
          </cell>
          <cell r="N91" t="str">
            <v>BLAIRSBURG IA 50034-0100</v>
          </cell>
          <cell r="O91">
            <v>235</v>
          </cell>
        </row>
        <row r="92">
          <cell r="A92" t="str">
            <v>BLAIRSTOWN</v>
          </cell>
          <cell r="B92">
            <v>34</v>
          </cell>
          <cell r="E92">
            <v>83</v>
          </cell>
          <cell r="F92">
            <v>29502747</v>
          </cell>
          <cell r="G92">
            <v>83</v>
          </cell>
          <cell r="H92" t="str">
            <v>16201100100000</v>
          </cell>
          <cell r="K92" t="str">
            <v>BLAIRSTOWN</v>
          </cell>
          <cell r="L92" t="str">
            <v>City Clerk</v>
          </cell>
          <cell r="M92" t="str">
            <v>305 Locust St NW</v>
          </cell>
          <cell r="N92" t="str">
            <v>Blairstown, IA 52209</v>
          </cell>
          <cell r="O92">
            <v>682</v>
          </cell>
        </row>
        <row r="93">
          <cell r="A93" t="str">
            <v>BLAKESBURG</v>
          </cell>
          <cell r="B93">
            <v>863</v>
          </cell>
          <cell r="E93">
            <v>84</v>
          </cell>
          <cell r="F93">
            <v>83815813</v>
          </cell>
          <cell r="G93">
            <v>84</v>
          </cell>
          <cell r="H93" t="str">
            <v>16201100200000</v>
          </cell>
          <cell r="K93" t="str">
            <v>BLAKESBURG</v>
          </cell>
          <cell r="L93" t="str">
            <v>CITY CLERK</v>
          </cell>
          <cell r="M93" t="str">
            <v>PO BOX 215</v>
          </cell>
          <cell r="N93" t="str">
            <v>BLAKESBURG, IA 52536</v>
          </cell>
          <cell r="O93">
            <v>374</v>
          </cell>
        </row>
        <row r="94">
          <cell r="A94" t="str">
            <v>BLANCHARD</v>
          </cell>
          <cell r="B94">
            <v>672</v>
          </cell>
          <cell r="E94">
            <v>85</v>
          </cell>
          <cell r="F94">
            <v>44494097</v>
          </cell>
          <cell r="G94">
            <v>85</v>
          </cell>
          <cell r="H94" t="str">
            <v>16201100300000</v>
          </cell>
          <cell r="K94" t="str">
            <v>BLANCHARD</v>
          </cell>
          <cell r="L94" t="str">
            <v>City of Blanchard</v>
          </cell>
          <cell r="M94" t="str">
            <v>P.O. Box 108</v>
          </cell>
          <cell r="N94" t="str">
            <v>Blanchard, IA  51630</v>
          </cell>
          <cell r="O94">
            <v>61</v>
          </cell>
        </row>
        <row r="95">
          <cell r="A95" t="str">
            <v>BLENCOE</v>
          </cell>
          <cell r="B95">
            <v>631</v>
          </cell>
          <cell r="E95">
            <v>86</v>
          </cell>
          <cell r="F95">
            <v>5878026</v>
          </cell>
          <cell r="G95">
            <v>86</v>
          </cell>
          <cell r="H95" t="str">
            <v>16201100400000</v>
          </cell>
          <cell r="K95" t="str">
            <v>BLENCOE</v>
          </cell>
          <cell r="L95" t="str">
            <v>CITY OF BLENCOE</v>
          </cell>
          <cell r="M95" t="str">
            <v>413 MAIN STREET</v>
          </cell>
          <cell r="N95" t="str">
            <v>BLENCOE, IA 51523</v>
          </cell>
          <cell r="O95">
            <v>231</v>
          </cell>
        </row>
        <row r="96">
          <cell r="A96" t="str">
            <v>BLOCKTON</v>
          </cell>
          <cell r="B96">
            <v>839</v>
          </cell>
          <cell r="E96">
            <v>87</v>
          </cell>
          <cell r="F96">
            <v>9523290</v>
          </cell>
          <cell r="G96">
            <v>87</v>
          </cell>
          <cell r="H96" t="str">
            <v>16201100500000</v>
          </cell>
          <cell r="K96" t="str">
            <v>BLOCKTON</v>
          </cell>
          <cell r="L96" t="str">
            <v>City Clerk</v>
          </cell>
          <cell r="M96" t="str">
            <v>405 Division Street</v>
          </cell>
          <cell r="N96" t="str">
            <v>Blockton, IA  50836</v>
          </cell>
          <cell r="O96">
            <v>192</v>
          </cell>
        </row>
        <row r="97">
          <cell r="A97" t="str">
            <v>BLOOMFIELD</v>
          </cell>
          <cell r="B97">
            <v>242</v>
          </cell>
          <cell r="E97">
            <v>88</v>
          </cell>
          <cell r="F97">
            <v>35450918</v>
          </cell>
          <cell r="G97">
            <v>88</v>
          </cell>
          <cell r="H97" t="str">
            <v>16201100600000</v>
          </cell>
          <cell r="K97" t="str">
            <v>BLOOMFIELD</v>
          </cell>
          <cell r="L97" t="str">
            <v>CITY CLERK - TREASURER</v>
          </cell>
          <cell r="M97" t="str">
            <v>111 WEST FRANKLIN STREET</v>
          </cell>
          <cell r="N97" t="str">
            <v>BLOOMFIELD, IOWA  52537</v>
          </cell>
          <cell r="O97">
            <v>2601</v>
          </cell>
        </row>
        <row r="98">
          <cell r="A98" t="str">
            <v>BLUE GRASS</v>
          </cell>
          <cell r="B98">
            <v>771</v>
          </cell>
          <cell r="E98">
            <v>89</v>
          </cell>
          <cell r="F98">
            <v>4453401</v>
          </cell>
          <cell r="G98">
            <v>89</v>
          </cell>
          <cell r="H98" t="str">
            <v>16201100700000</v>
          </cell>
          <cell r="K98" t="str">
            <v>BLUE GRASS</v>
          </cell>
          <cell r="L98" t="str">
            <v>BLUE GRASS CLERK</v>
          </cell>
          <cell r="M98" t="str">
            <v>114 N MISSISSIPPI STREET</v>
          </cell>
          <cell r="N98" t="str">
            <v>BLUE GRASS, IA  52726</v>
          </cell>
          <cell r="O98">
            <v>1169</v>
          </cell>
        </row>
        <row r="99">
          <cell r="A99" t="str">
            <v>BODE</v>
          </cell>
          <cell r="B99">
            <v>425</v>
          </cell>
          <cell r="E99">
            <v>90</v>
          </cell>
          <cell r="F99">
            <v>27906009</v>
          </cell>
          <cell r="G99">
            <v>90</v>
          </cell>
          <cell r="H99" t="str">
            <v>16201100800000</v>
          </cell>
          <cell r="K99" t="str">
            <v>BODE</v>
          </cell>
          <cell r="L99" t="str">
            <v>City Of Bode</v>
          </cell>
          <cell r="M99" t="str">
            <v>PO Box 147</v>
          </cell>
          <cell r="N99" t="str">
            <v>Bode, IA 50519</v>
          </cell>
          <cell r="O99">
            <v>327</v>
          </cell>
        </row>
        <row r="100">
          <cell r="A100" t="str">
            <v>BONAPARTE</v>
          </cell>
          <cell r="B100">
            <v>855</v>
          </cell>
          <cell r="E100">
            <v>91</v>
          </cell>
          <cell r="F100">
            <v>459234016</v>
          </cell>
          <cell r="G100">
            <v>91</v>
          </cell>
          <cell r="H100" t="str">
            <v>16201100900000</v>
          </cell>
          <cell r="K100" t="str">
            <v>BONAPARTE</v>
          </cell>
          <cell r="L100" t="str">
            <v>CITY CLERK</v>
          </cell>
          <cell r="M100" t="str">
            <v>PO BOX 156</v>
          </cell>
          <cell r="N100" t="str">
            <v>BONAPARTE IA 52620-0156</v>
          </cell>
          <cell r="O100">
            <v>458</v>
          </cell>
        </row>
        <row r="101">
          <cell r="A101" t="str">
            <v>BONDURANT</v>
          </cell>
          <cell r="B101">
            <v>715</v>
          </cell>
          <cell r="E101">
            <v>92</v>
          </cell>
          <cell r="F101">
            <v>1549846</v>
          </cell>
          <cell r="G101">
            <v>92</v>
          </cell>
          <cell r="H101" t="str">
            <v>16201101000000</v>
          </cell>
          <cell r="K101" t="str">
            <v>BONDURANT</v>
          </cell>
          <cell r="L101" t="str">
            <v>Bondurant City</v>
          </cell>
          <cell r="M101" t="str">
            <v>PO Box 37</v>
          </cell>
          <cell r="N101" t="str">
            <v>Bondurant, IA 50035</v>
          </cell>
          <cell r="O101">
            <v>1846</v>
          </cell>
        </row>
        <row r="102">
          <cell r="A102" t="str">
            <v>BOONE</v>
          </cell>
          <cell r="B102">
            <v>57</v>
          </cell>
          <cell r="E102">
            <v>93</v>
          </cell>
          <cell r="F102">
            <v>44938636</v>
          </cell>
          <cell r="G102">
            <v>93</v>
          </cell>
          <cell r="H102" t="str">
            <v>16201200100000</v>
          </cell>
          <cell r="K102" t="str">
            <v>BOONE</v>
          </cell>
          <cell r="L102" t="str">
            <v>City of Boone</v>
          </cell>
          <cell r="M102" t="str">
            <v>923 8th Street</v>
          </cell>
          <cell r="N102" t="str">
            <v>Boone IA 50036</v>
          </cell>
          <cell r="O102">
            <v>12803</v>
          </cell>
        </row>
        <row r="103">
          <cell r="A103" t="str">
            <v>BOUTON</v>
          </cell>
          <cell r="B103">
            <v>229</v>
          </cell>
          <cell r="E103">
            <v>94</v>
          </cell>
          <cell r="F103">
            <v>45854194</v>
          </cell>
          <cell r="G103">
            <v>94</v>
          </cell>
          <cell r="H103" t="str">
            <v>16201200200000</v>
          </cell>
          <cell r="K103" t="str">
            <v>BOUTON</v>
          </cell>
          <cell r="L103" t="str">
            <v>CITY OF BOUTON</v>
          </cell>
          <cell r="M103" t="str">
            <v>PO BOX 101</v>
          </cell>
          <cell r="N103" t="str">
            <v>BOUTON, IA  50039-0101</v>
          </cell>
          <cell r="O103">
            <v>136</v>
          </cell>
        </row>
        <row r="104">
          <cell r="A104" t="str">
            <v>BOXHOLM</v>
          </cell>
          <cell r="B104">
            <v>58</v>
          </cell>
          <cell r="E104">
            <v>95</v>
          </cell>
          <cell r="F104">
            <v>2970656</v>
          </cell>
          <cell r="G104">
            <v>95</v>
          </cell>
          <cell r="H104" t="str">
            <v>16201200300000</v>
          </cell>
          <cell r="K104" t="str">
            <v>BOXHOLM</v>
          </cell>
          <cell r="L104" t="str">
            <v>City of Boxholm</v>
          </cell>
          <cell r="M104" t="str">
            <v>PO Box 184</v>
          </cell>
          <cell r="N104" t="str">
            <v>Boxholm, IA 50040</v>
          </cell>
          <cell r="O104">
            <v>215</v>
          </cell>
        </row>
        <row r="105">
          <cell r="A105" t="str">
            <v>BOYDEN</v>
          </cell>
          <cell r="B105">
            <v>799</v>
          </cell>
          <cell r="E105">
            <v>96</v>
          </cell>
          <cell r="F105">
            <v>4557639</v>
          </cell>
          <cell r="G105">
            <v>96</v>
          </cell>
          <cell r="H105" t="str">
            <v>16201200400000</v>
          </cell>
          <cell r="K105" t="str">
            <v>BOYDEN</v>
          </cell>
          <cell r="L105" t="str">
            <v>BOYDEN CITY</v>
          </cell>
          <cell r="M105" t="str">
            <v>PO BOX 160</v>
          </cell>
          <cell r="N105" t="str">
            <v>BOYDEN, IA  51234-1060</v>
          </cell>
          <cell r="O105">
            <v>672</v>
          </cell>
        </row>
        <row r="106">
          <cell r="A106" t="str">
            <v>BRADDYVILLE</v>
          </cell>
          <cell r="B106">
            <v>673</v>
          </cell>
          <cell r="E106">
            <v>97</v>
          </cell>
          <cell r="F106">
            <v>50367762</v>
          </cell>
          <cell r="G106">
            <v>97</v>
          </cell>
          <cell r="H106" t="str">
            <v>16201200500000</v>
          </cell>
          <cell r="K106" t="str">
            <v>BRADDYVILLE</v>
          </cell>
          <cell r="L106" t="str">
            <v>BRADDYVILLE CITY CLERK</v>
          </cell>
          <cell r="M106" t="str">
            <v>PO BOX 65</v>
          </cell>
          <cell r="N106" t="str">
            <v>BRADDYVILLE, IA  51631</v>
          </cell>
          <cell r="O106">
            <v>176</v>
          </cell>
        </row>
        <row r="107">
          <cell r="A107" t="str">
            <v>BRADGATE</v>
          </cell>
          <cell r="B107">
            <v>426</v>
          </cell>
          <cell r="E107">
            <v>98</v>
          </cell>
          <cell r="F107">
            <v>18941306</v>
          </cell>
          <cell r="G107">
            <v>98</v>
          </cell>
          <cell r="H107" t="str">
            <v>16201200600000</v>
          </cell>
          <cell r="K107" t="str">
            <v>BRADGATE</v>
          </cell>
          <cell r="L107" t="str">
            <v>City of Bradgate</v>
          </cell>
          <cell r="M107" t="str">
            <v>PO Box 101</v>
          </cell>
          <cell r="N107" t="str">
            <v>Bradgate, IA 50520</v>
          </cell>
          <cell r="O107">
            <v>101</v>
          </cell>
        </row>
        <row r="108">
          <cell r="A108" t="str">
            <v>BRANDON</v>
          </cell>
          <cell r="B108">
            <v>73</v>
          </cell>
          <cell r="E108">
            <v>99</v>
          </cell>
          <cell r="F108">
            <v>44581837</v>
          </cell>
          <cell r="G108">
            <v>99</v>
          </cell>
          <cell r="H108" t="str">
            <v>16201200700000</v>
          </cell>
          <cell r="K108" t="str">
            <v>BRANDON</v>
          </cell>
          <cell r="L108" t="str">
            <v>CITY CLERK</v>
          </cell>
          <cell r="M108" t="str">
            <v>P O BOX 263</v>
          </cell>
          <cell r="N108" t="str">
            <v>BRANDON, IA  52210</v>
          </cell>
          <cell r="O108">
            <v>311</v>
          </cell>
        </row>
        <row r="109">
          <cell r="A109" t="str">
            <v>BRAYTON</v>
          </cell>
          <cell r="B109">
            <v>28</v>
          </cell>
          <cell r="E109">
            <v>100</v>
          </cell>
          <cell r="F109">
            <v>17496891</v>
          </cell>
          <cell r="G109">
            <v>100</v>
          </cell>
          <cell r="H109" t="str">
            <v>16201200800000</v>
          </cell>
          <cell r="K109" t="str">
            <v>BRAYTON</v>
          </cell>
          <cell r="L109" t="str">
            <v>City of Brayton</v>
          </cell>
          <cell r="M109" t="str">
            <v>P O Box 104</v>
          </cell>
          <cell r="N109" t="str">
            <v>Brayton, IA 50042</v>
          </cell>
          <cell r="O109">
            <v>145</v>
          </cell>
        </row>
        <row r="110">
          <cell r="A110" t="str">
            <v>BREDA</v>
          </cell>
          <cell r="B110">
            <v>115</v>
          </cell>
          <cell r="E110">
            <v>101</v>
          </cell>
          <cell r="F110">
            <v>114414142</v>
          </cell>
          <cell r="G110">
            <v>101</v>
          </cell>
          <cell r="H110" t="str">
            <v>16201200900000</v>
          </cell>
          <cell r="K110" t="str">
            <v>BREDA</v>
          </cell>
          <cell r="L110" t="str">
            <v>City of Breda</v>
          </cell>
          <cell r="M110" t="str">
            <v>108 N 2nd St</v>
          </cell>
          <cell r="N110" t="str">
            <v>Breda, IA  51436-0129</v>
          </cell>
          <cell r="O110">
            <v>477</v>
          </cell>
        </row>
        <row r="111">
          <cell r="A111" t="str">
            <v>BRIDGEWATER</v>
          </cell>
          <cell r="B111">
            <v>2</v>
          </cell>
          <cell r="E111">
            <v>102</v>
          </cell>
          <cell r="F111">
            <v>68494616</v>
          </cell>
          <cell r="G111">
            <v>102</v>
          </cell>
          <cell r="H111" t="str">
            <v>16201201000000</v>
          </cell>
          <cell r="K111" t="str">
            <v>BRIDGEWATER</v>
          </cell>
          <cell r="L111" t="str">
            <v>BRIDGEWATER TOWN</v>
          </cell>
          <cell r="M111" t="str">
            <v>PO BOX 211</v>
          </cell>
          <cell r="N111" t="str">
            <v>BRIDGEWATER IA 50837</v>
          </cell>
          <cell r="O111">
            <v>178</v>
          </cell>
        </row>
        <row r="112">
          <cell r="A112" t="str">
            <v>BRIGHTON</v>
          </cell>
          <cell r="B112">
            <v>883</v>
          </cell>
          <cell r="E112">
            <v>103</v>
          </cell>
          <cell r="F112">
            <v>22484478</v>
          </cell>
          <cell r="G112">
            <v>103</v>
          </cell>
          <cell r="H112" t="str">
            <v>16201300100000</v>
          </cell>
          <cell r="K112" t="str">
            <v>BRIGHTON</v>
          </cell>
          <cell r="L112" t="str">
            <v>Brighton City Clerk</v>
          </cell>
          <cell r="M112" t="str">
            <v>P O Box 336</v>
          </cell>
          <cell r="N112" t="str">
            <v>Brighton, Iowa 52540-0336</v>
          </cell>
          <cell r="O112">
            <v>687</v>
          </cell>
        </row>
        <row r="113">
          <cell r="A113" t="str">
            <v>BRISTOW</v>
          </cell>
          <cell r="B113">
            <v>96</v>
          </cell>
          <cell r="E113">
            <v>104</v>
          </cell>
          <cell r="F113">
            <v>1233983</v>
          </cell>
          <cell r="G113">
            <v>104</v>
          </cell>
          <cell r="H113" t="str">
            <v>16201300200000</v>
          </cell>
          <cell r="K113" t="str">
            <v>BRISTOW</v>
          </cell>
          <cell r="L113" t="str">
            <v>City Clerk</v>
          </cell>
          <cell r="M113" t="str">
            <v>716-A West St</v>
          </cell>
          <cell r="N113" t="str">
            <v>Bristow, IA 50611</v>
          </cell>
          <cell r="O113">
            <v>202</v>
          </cell>
        </row>
        <row r="114">
          <cell r="A114" t="str">
            <v>BRITT</v>
          </cell>
          <cell r="B114">
            <v>380</v>
          </cell>
          <cell r="E114">
            <v>105</v>
          </cell>
          <cell r="F114">
            <v>6862733</v>
          </cell>
          <cell r="G114">
            <v>105</v>
          </cell>
          <cell r="H114" t="str">
            <v>16201300300000</v>
          </cell>
          <cell r="K114" t="str">
            <v>BRITT</v>
          </cell>
          <cell r="L114" t="str">
            <v>City Clerk</v>
          </cell>
          <cell r="M114" t="str">
            <v>170 Main Avenue South</v>
          </cell>
          <cell r="N114" t="str">
            <v>Britt, iowa 50423</v>
          </cell>
          <cell r="O114">
            <v>2052</v>
          </cell>
        </row>
        <row r="115">
          <cell r="A115" t="str">
            <v>BRONSON</v>
          </cell>
          <cell r="B115">
            <v>927</v>
          </cell>
          <cell r="E115">
            <v>106</v>
          </cell>
          <cell r="F115">
            <v>57554355</v>
          </cell>
          <cell r="G115">
            <v>106</v>
          </cell>
          <cell r="H115" t="str">
            <v>16201300400000</v>
          </cell>
          <cell r="K115" t="str">
            <v>BRONSON</v>
          </cell>
          <cell r="L115" t="str">
            <v>BRONSON</v>
          </cell>
          <cell r="M115" t="str">
            <v>90 PINE STREET</v>
          </cell>
          <cell r="N115" t="str">
            <v>BRONSON IA  51007</v>
          </cell>
          <cell r="O115">
            <v>269</v>
          </cell>
        </row>
        <row r="116">
          <cell r="A116" t="str">
            <v>BROOKLYN</v>
          </cell>
          <cell r="B116">
            <v>743</v>
          </cell>
          <cell r="E116">
            <v>107</v>
          </cell>
          <cell r="F116">
            <v>11603014</v>
          </cell>
          <cell r="G116">
            <v>107</v>
          </cell>
          <cell r="H116" t="str">
            <v>16201300500000</v>
          </cell>
          <cell r="K116" t="str">
            <v>BROOKLYN</v>
          </cell>
          <cell r="L116" t="str">
            <v>CITY CLERK</v>
          </cell>
          <cell r="M116" t="str">
            <v>P.O. BOX 145</v>
          </cell>
          <cell r="N116" t="str">
            <v>BROOKLYN, IOWA 52211</v>
          </cell>
          <cell r="O116">
            <v>1367</v>
          </cell>
        </row>
        <row r="117">
          <cell r="A117" t="str">
            <v>BRUNSVILLE</v>
          </cell>
          <cell r="B117">
            <v>693</v>
          </cell>
          <cell r="E117">
            <v>108</v>
          </cell>
          <cell r="F117">
            <v>70249129</v>
          </cell>
          <cell r="G117">
            <v>108</v>
          </cell>
          <cell r="H117" t="str">
            <v>16201300600000</v>
          </cell>
          <cell r="K117" t="str">
            <v>BRUNSVILLE</v>
          </cell>
          <cell r="L117" t="str">
            <v>City of Brunsville</v>
          </cell>
          <cell r="M117" t="str">
            <v>520 Oak St</v>
          </cell>
          <cell r="N117" t="str">
            <v>Brunsville, IA  51008</v>
          </cell>
          <cell r="O117">
            <v>146</v>
          </cell>
        </row>
        <row r="118">
          <cell r="A118" t="str">
            <v>BUCK GROVE</v>
          </cell>
          <cell r="B118">
            <v>217</v>
          </cell>
          <cell r="E118">
            <v>109</v>
          </cell>
          <cell r="F118">
            <v>20366755</v>
          </cell>
          <cell r="G118">
            <v>109</v>
          </cell>
          <cell r="H118" t="str">
            <v>16201300700000</v>
          </cell>
          <cell r="K118" t="str">
            <v>BUCK GROVE</v>
          </cell>
          <cell r="L118" t="str">
            <v>Clerk</v>
          </cell>
          <cell r="M118" t="str">
            <v>333 4th st</v>
          </cell>
          <cell r="N118" t="str">
            <v>Dow City Iowa 51528</v>
          </cell>
          <cell r="O118">
            <v>49</v>
          </cell>
        </row>
        <row r="119">
          <cell r="A119" t="str">
            <v>BUCKEYE</v>
          </cell>
          <cell r="B119">
            <v>390</v>
          </cell>
          <cell r="E119">
            <v>110</v>
          </cell>
          <cell r="F119">
            <v>2697972</v>
          </cell>
          <cell r="G119">
            <v>110</v>
          </cell>
          <cell r="H119" t="str">
            <v>16201300800000</v>
          </cell>
          <cell r="K119" t="str">
            <v>BUCKEYE</v>
          </cell>
          <cell r="L119" t="str">
            <v>City Clerk</v>
          </cell>
          <cell r="M119" t="str">
            <v>308 Ellsworth Ave</v>
          </cell>
          <cell r="N119" t="str">
            <v>Buckeye, Ia 50006-9271</v>
          </cell>
          <cell r="O119">
            <v>110</v>
          </cell>
        </row>
        <row r="120">
          <cell r="A120" t="str">
            <v>BUFFALO</v>
          </cell>
          <cell r="B120">
            <v>772</v>
          </cell>
          <cell r="E120">
            <v>111</v>
          </cell>
          <cell r="F120">
            <v>57322172</v>
          </cell>
          <cell r="G120">
            <v>111</v>
          </cell>
          <cell r="H120" t="str">
            <v>16201300900000</v>
          </cell>
          <cell r="K120" t="str">
            <v>BUFFALO</v>
          </cell>
          <cell r="L120" t="str">
            <v>Tanna Leonard City Clerk</v>
          </cell>
          <cell r="M120" t="str">
            <v>PO Box 557</v>
          </cell>
          <cell r="N120" t="str">
            <v>Buffalo, Iowa 52728</v>
          </cell>
          <cell r="O120">
            <v>1321</v>
          </cell>
        </row>
        <row r="121">
          <cell r="A121" t="str">
            <v>BUFFALO CENTER</v>
          </cell>
          <cell r="B121">
            <v>911</v>
          </cell>
          <cell r="E121">
            <v>112</v>
          </cell>
          <cell r="F121">
            <v>4597400</v>
          </cell>
          <cell r="G121">
            <v>112</v>
          </cell>
          <cell r="H121" t="str">
            <v>16201301000000</v>
          </cell>
          <cell r="K121" t="str">
            <v>BUFFALO CENTER</v>
          </cell>
          <cell r="L121" t="str">
            <v>CITY CLERK</v>
          </cell>
          <cell r="M121" t="str">
            <v>201 SECOND AVE SW</v>
          </cell>
          <cell r="N121" t="str">
            <v>BUFFALO CENTER IA  50424</v>
          </cell>
          <cell r="O121">
            <v>963</v>
          </cell>
        </row>
        <row r="122">
          <cell r="A122" t="str">
            <v>BURLINGTON</v>
          </cell>
          <cell r="B122">
            <v>267</v>
          </cell>
          <cell r="E122">
            <v>113</v>
          </cell>
          <cell r="F122">
            <v>5471173</v>
          </cell>
          <cell r="G122">
            <v>113</v>
          </cell>
          <cell r="H122" t="str">
            <v>16201301100000</v>
          </cell>
          <cell r="K122" t="str">
            <v>BURLINGTON</v>
          </cell>
          <cell r="L122" t="str">
            <v>City of Burlington</v>
          </cell>
          <cell r="M122" t="str">
            <v xml:space="preserve">400 Washington </v>
          </cell>
          <cell r="N122" t="str">
            <v>Burlington, IA 52601</v>
          </cell>
          <cell r="O122">
            <v>26839</v>
          </cell>
        </row>
        <row r="123">
          <cell r="A123" t="str">
            <v>BURT</v>
          </cell>
          <cell r="B123">
            <v>519</v>
          </cell>
          <cell r="E123">
            <v>114</v>
          </cell>
          <cell r="F123">
            <v>21453974</v>
          </cell>
          <cell r="G123">
            <v>114</v>
          </cell>
          <cell r="H123" t="str">
            <v>16201400100000</v>
          </cell>
          <cell r="K123" t="str">
            <v>BURT</v>
          </cell>
          <cell r="L123" t="str">
            <v>City Clerk</v>
          </cell>
          <cell r="M123" t="str">
            <v>PO Box 197</v>
          </cell>
          <cell r="N123" t="str">
            <v>Burt, IA  50522-0197</v>
          </cell>
          <cell r="O123">
            <v>556</v>
          </cell>
        </row>
        <row r="124">
          <cell r="A124" t="str">
            <v>BUSSEY</v>
          </cell>
          <cell r="B124">
            <v>593</v>
          </cell>
          <cell r="E124">
            <v>115</v>
          </cell>
          <cell r="F124">
            <v>25881222</v>
          </cell>
          <cell r="G124">
            <v>115</v>
          </cell>
          <cell r="H124" t="str">
            <v>16201400200000</v>
          </cell>
          <cell r="K124" t="str">
            <v>BUSSEY</v>
          </cell>
          <cell r="L124" t="str">
            <v>CITY CLERK</v>
          </cell>
          <cell r="M124" t="str">
            <v>313 5TH STREET</v>
          </cell>
          <cell r="N124" t="str">
            <v>BUSSEY, IA  50044</v>
          </cell>
          <cell r="O124">
            <v>450</v>
          </cell>
        </row>
        <row r="125">
          <cell r="A125" t="str">
            <v>CALAMUS</v>
          </cell>
          <cell r="B125">
            <v>202</v>
          </cell>
          <cell r="E125">
            <v>116</v>
          </cell>
          <cell r="F125">
            <v>752210531</v>
          </cell>
          <cell r="G125">
            <v>116</v>
          </cell>
          <cell r="H125" t="str">
            <v>16201400300000</v>
          </cell>
          <cell r="K125" t="str">
            <v>CALAMUS</v>
          </cell>
          <cell r="L125" t="str">
            <v>CITY OF CALAMUS</v>
          </cell>
          <cell r="M125" t="str">
            <v>PO BOX 248</v>
          </cell>
          <cell r="N125" t="str">
            <v>CALAMUS, IOWA 52729</v>
          </cell>
          <cell r="O125">
            <v>394</v>
          </cell>
        </row>
        <row r="126">
          <cell r="A126" t="str">
            <v>CALLENDER</v>
          </cell>
          <cell r="B126">
            <v>900</v>
          </cell>
          <cell r="E126">
            <v>117</v>
          </cell>
          <cell r="F126">
            <v>58937926</v>
          </cell>
          <cell r="G126">
            <v>117</v>
          </cell>
          <cell r="H126" t="str">
            <v>16201400400000</v>
          </cell>
          <cell r="K126" t="str">
            <v>CALLENDER</v>
          </cell>
          <cell r="L126" t="str">
            <v>City Clerk</v>
          </cell>
          <cell r="M126" t="str">
            <v>415 Thomas Street, PO Box 165</v>
          </cell>
          <cell r="N126" t="str">
            <v>Callender, IA  50523</v>
          </cell>
          <cell r="O126">
            <v>424</v>
          </cell>
        </row>
        <row r="127">
          <cell r="A127" t="str">
            <v>CALMAR</v>
          </cell>
          <cell r="B127">
            <v>918</v>
          </cell>
          <cell r="E127">
            <v>118</v>
          </cell>
          <cell r="F127">
            <v>11109855</v>
          </cell>
          <cell r="G127">
            <v>118</v>
          </cell>
          <cell r="H127" t="str">
            <v>16201400500000</v>
          </cell>
          <cell r="K127" t="str">
            <v>CALMAR</v>
          </cell>
          <cell r="L127" t="str">
            <v>CITY OF CALMAR</v>
          </cell>
          <cell r="M127" t="str">
            <v>PO BOX 268</v>
          </cell>
          <cell r="N127" t="str">
            <v>CALMAR IA 52132</v>
          </cell>
          <cell r="O127">
            <v>1058</v>
          </cell>
        </row>
        <row r="128">
          <cell r="A128" t="str">
            <v>CALUMET</v>
          </cell>
          <cell r="B128">
            <v>659</v>
          </cell>
          <cell r="E128">
            <v>119</v>
          </cell>
          <cell r="F128">
            <v>50056458</v>
          </cell>
          <cell r="G128">
            <v>119</v>
          </cell>
          <cell r="H128" t="str">
            <v>16201400600000</v>
          </cell>
          <cell r="K128" t="str">
            <v>CALUMET</v>
          </cell>
          <cell r="L128" t="str">
            <v>Calumet City</v>
          </cell>
          <cell r="M128" t="str">
            <v>P.O. Box 131</v>
          </cell>
          <cell r="N128" t="str">
            <v>Calumet, IA  51009-0131</v>
          </cell>
          <cell r="O128">
            <v>181</v>
          </cell>
        </row>
        <row r="129">
          <cell r="A129" t="str">
            <v>CAMANCHE</v>
          </cell>
          <cell r="B129">
            <v>203</v>
          </cell>
          <cell r="E129">
            <v>120</v>
          </cell>
          <cell r="F129">
            <v>9739478</v>
          </cell>
          <cell r="G129">
            <v>120</v>
          </cell>
          <cell r="H129" t="str">
            <v>16201400700000</v>
          </cell>
          <cell r="K129" t="str">
            <v>CAMANCHE</v>
          </cell>
          <cell r="L129" t="str">
            <v>City of Camanche</v>
          </cell>
          <cell r="M129" t="str">
            <v>917 3rd Street</v>
          </cell>
          <cell r="N129" t="str">
            <v>Camanche, IA 52730</v>
          </cell>
          <cell r="O129">
            <v>4215</v>
          </cell>
        </row>
        <row r="130">
          <cell r="A130" t="str">
            <v>CAMBRIDGE</v>
          </cell>
          <cell r="B130">
            <v>812</v>
          </cell>
          <cell r="E130">
            <v>121</v>
          </cell>
          <cell r="F130">
            <v>4796517</v>
          </cell>
          <cell r="G130">
            <v>121</v>
          </cell>
          <cell r="H130" t="str">
            <v>16201400800000</v>
          </cell>
          <cell r="K130" t="str">
            <v>CAMBRIDGE</v>
          </cell>
          <cell r="L130" t="str">
            <v>CITY CLERK/TREASURER</v>
          </cell>
          <cell r="M130" t="str">
            <v>P.O. BOX 216</v>
          </cell>
          <cell r="N130" t="str">
            <v>CAMBRIDGE, IA  50046</v>
          </cell>
          <cell r="O130">
            <v>819</v>
          </cell>
        </row>
        <row r="131">
          <cell r="A131" t="str">
            <v>CANTRIL</v>
          </cell>
          <cell r="B131">
            <v>856</v>
          </cell>
          <cell r="E131">
            <v>122</v>
          </cell>
          <cell r="F131">
            <v>13673733</v>
          </cell>
          <cell r="G131">
            <v>122</v>
          </cell>
          <cell r="H131" t="str">
            <v>16201400900000</v>
          </cell>
          <cell r="K131" t="str">
            <v>CANTRIL</v>
          </cell>
          <cell r="L131" t="str">
            <v>City of Cantril</v>
          </cell>
          <cell r="M131" t="str">
            <v>P.O. Box 237</v>
          </cell>
          <cell r="N131" t="str">
            <v>Cantril, Iowa  52542</v>
          </cell>
          <cell r="O131">
            <v>257</v>
          </cell>
        </row>
        <row r="132">
          <cell r="A132" t="str">
            <v>CARBON</v>
          </cell>
          <cell r="B132">
            <v>6</v>
          </cell>
          <cell r="E132">
            <v>123</v>
          </cell>
          <cell r="F132">
            <v>61122873</v>
          </cell>
          <cell r="G132">
            <v>123</v>
          </cell>
          <cell r="H132" t="str">
            <v>16201401000000</v>
          </cell>
          <cell r="K132" t="str">
            <v>CARBON</v>
          </cell>
          <cell r="L132" t="str">
            <v>Dwight Sunderman Mayor</v>
          </cell>
          <cell r="M132" t="str">
            <v>{enter address}</v>
          </cell>
          <cell r="N132" t="str">
            <v>Carbon Iowa</v>
          </cell>
          <cell r="O132">
            <v>28</v>
          </cell>
        </row>
        <row r="133">
          <cell r="A133" t="str">
            <v>CARLISLE</v>
          </cell>
          <cell r="B133">
            <v>870</v>
          </cell>
          <cell r="E133">
            <v>124</v>
          </cell>
          <cell r="F133">
            <v>17842720</v>
          </cell>
          <cell r="G133">
            <v>124</v>
          </cell>
          <cell r="H133" t="str">
            <v>16201401100000</v>
          </cell>
          <cell r="K133" t="str">
            <v>CARLISLE</v>
          </cell>
          <cell r="L133" t="str">
            <v>City Clerk</v>
          </cell>
          <cell r="M133" t="str">
            <v>195 N 1st Street, P O Box 430</v>
          </cell>
          <cell r="N133" t="str">
            <v>Carlisle, Iowa 50047</v>
          </cell>
          <cell r="O133">
            <v>3497</v>
          </cell>
        </row>
        <row r="134">
          <cell r="A134" t="str">
            <v>CARPENTER</v>
          </cell>
          <cell r="B134">
            <v>623</v>
          </cell>
          <cell r="E134">
            <v>125</v>
          </cell>
          <cell r="F134">
            <v>23443552</v>
          </cell>
          <cell r="G134">
            <v>125</v>
          </cell>
          <cell r="H134" t="str">
            <v>16201401200000</v>
          </cell>
          <cell r="K134" t="str">
            <v>CARPENTER</v>
          </cell>
          <cell r="L134" t="str">
            <v>City Clerk</v>
          </cell>
          <cell r="M134" t="str">
            <v>506 William ST</v>
          </cell>
          <cell r="N134" t="str">
            <v>Carpenter, IA 50426</v>
          </cell>
          <cell r="O134">
            <v>130</v>
          </cell>
        </row>
        <row r="135">
          <cell r="A135" t="str">
            <v>CARROLL</v>
          </cell>
          <cell r="B135">
            <v>116</v>
          </cell>
          <cell r="E135">
            <v>126</v>
          </cell>
          <cell r="F135">
            <v>3446473</v>
          </cell>
          <cell r="G135">
            <v>126</v>
          </cell>
          <cell r="H135" t="str">
            <v>16201401300000</v>
          </cell>
          <cell r="K135" t="str">
            <v>CARROLL</v>
          </cell>
          <cell r="L135" t="str">
            <v>City Clerk</v>
          </cell>
          <cell r="M135" t="str">
            <v>112 E 5th Street</v>
          </cell>
          <cell r="N135" t="str">
            <v>Carroll, IA 51401</v>
          </cell>
          <cell r="O135">
            <v>10106</v>
          </cell>
        </row>
        <row r="136">
          <cell r="A136" t="str">
            <v>CARSON</v>
          </cell>
          <cell r="B136">
            <v>730</v>
          </cell>
          <cell r="E136">
            <v>127</v>
          </cell>
          <cell r="F136">
            <v>39561123</v>
          </cell>
          <cell r="G136">
            <v>127</v>
          </cell>
          <cell r="H136" t="str">
            <v>16201500100000</v>
          </cell>
          <cell r="K136" t="str">
            <v>CARSON</v>
          </cell>
          <cell r="L136" t="str">
            <v>BRIANNE DUEDE, CITY CLERK</v>
          </cell>
          <cell r="M136" t="str">
            <v>316 S COMMERCIAL ST, BOX 128</v>
          </cell>
          <cell r="N136" t="str">
            <v>CARSON, IA  51525-0128</v>
          </cell>
          <cell r="O136">
            <v>668</v>
          </cell>
        </row>
        <row r="137">
          <cell r="A137" t="str">
            <v>CARTER LAKE</v>
          </cell>
          <cell r="B137">
            <v>731</v>
          </cell>
          <cell r="E137">
            <v>128</v>
          </cell>
          <cell r="F137">
            <v>334757259</v>
          </cell>
          <cell r="G137">
            <v>128</v>
          </cell>
          <cell r="H137" t="str">
            <v>16201500200000</v>
          </cell>
          <cell r="K137" t="str">
            <v>CARTER LAKE</v>
          </cell>
          <cell r="L137" t="str">
            <v>CLERK/ADMINISTRATOR</v>
          </cell>
          <cell r="M137" t="str">
            <v>950 LOCUST STREET</v>
          </cell>
          <cell r="N137" t="str">
            <v>CARTER LAKE, IOWA 51510</v>
          </cell>
          <cell r="O137">
            <v>3248</v>
          </cell>
        </row>
        <row r="138">
          <cell r="A138" t="str">
            <v>CASCADE</v>
          </cell>
          <cell r="B138">
            <v>286</v>
          </cell>
          <cell r="E138">
            <v>129</v>
          </cell>
          <cell r="F138">
            <v>6842781</v>
          </cell>
          <cell r="G138">
            <v>129</v>
          </cell>
          <cell r="H138" t="str">
            <v>16201500300000</v>
          </cell>
          <cell r="K138" t="str">
            <v>CASCADE</v>
          </cell>
          <cell r="L138" t="str">
            <v>CITY OF CASCADE</v>
          </cell>
          <cell r="M138" t="str">
            <v>320 1ST AVE W</v>
          </cell>
          <cell r="N138" t="str">
            <v>CASCADE IA 52033</v>
          </cell>
          <cell r="O138">
            <v>1958</v>
          </cell>
        </row>
        <row r="139">
          <cell r="A139" t="str">
            <v>CASEY</v>
          </cell>
          <cell r="B139">
            <v>364</v>
          </cell>
          <cell r="E139">
            <v>130</v>
          </cell>
          <cell r="F139">
            <v>36474184</v>
          </cell>
          <cell r="G139">
            <v>130</v>
          </cell>
          <cell r="H139" t="str">
            <v>16201500400000</v>
          </cell>
          <cell r="K139" t="str">
            <v>CASEY</v>
          </cell>
          <cell r="L139" t="str">
            <v>CITY OF CASEY</v>
          </cell>
          <cell r="M139" t="str">
            <v>PO BOX 196</v>
          </cell>
          <cell r="N139" t="str">
            <v>CASEY, IOWA 50048</v>
          </cell>
          <cell r="O139">
            <v>478</v>
          </cell>
        </row>
        <row r="140">
          <cell r="A140" t="str">
            <v>CASTALIA</v>
          </cell>
          <cell r="B140">
            <v>919</v>
          </cell>
          <cell r="E140">
            <v>131</v>
          </cell>
          <cell r="F140">
            <v>10617919</v>
          </cell>
          <cell r="G140">
            <v>131</v>
          </cell>
          <cell r="H140" t="str">
            <v>16201500500000</v>
          </cell>
          <cell r="K140" t="str">
            <v>CASTALIA</v>
          </cell>
          <cell r="L140" t="str">
            <v>City of Castalia</v>
          </cell>
          <cell r="M140" t="str">
            <v>%1518 Centennial Road</v>
          </cell>
          <cell r="N140" t="str">
            <v>Ossian, IA  52161-8006</v>
          </cell>
          <cell r="O140">
            <v>175</v>
          </cell>
        </row>
        <row r="141">
          <cell r="A141" t="str">
            <v>CASTANA</v>
          </cell>
          <cell r="B141">
            <v>632</v>
          </cell>
          <cell r="E141">
            <v>132</v>
          </cell>
          <cell r="F141">
            <v>4812588</v>
          </cell>
          <cell r="G141">
            <v>132</v>
          </cell>
          <cell r="H141" t="str">
            <v>16201500600000</v>
          </cell>
          <cell r="K141" t="str">
            <v>CASTANA</v>
          </cell>
          <cell r="L141" t="str">
            <v>City Clerk</v>
          </cell>
          <cell r="M141" t="str">
            <v>103 Pine Street</v>
          </cell>
          <cell r="N141" t="str">
            <v>Castana, Iowa 51010</v>
          </cell>
          <cell r="O141">
            <v>178</v>
          </cell>
        </row>
        <row r="142">
          <cell r="A142" t="str">
            <v>CEDAR FALLS</v>
          </cell>
          <cell r="B142">
            <v>46</v>
          </cell>
          <cell r="E142">
            <v>133</v>
          </cell>
          <cell r="F142">
            <v>11148107</v>
          </cell>
          <cell r="G142">
            <v>133</v>
          </cell>
          <cell r="H142" t="str">
            <v>16201500700000</v>
          </cell>
          <cell r="K142" t="str">
            <v>CEDAR FALLS</v>
          </cell>
          <cell r="L142" t="str">
            <v>Director of Finance &amp; Business Op.</v>
          </cell>
          <cell r="M142" t="str">
            <v>220 Clay Street</v>
          </cell>
          <cell r="N142" t="str">
            <v>Cedar Falls, IA  50613</v>
          </cell>
          <cell r="O142">
            <v>36145</v>
          </cell>
        </row>
        <row r="143">
          <cell r="A143" t="str">
            <v>CEDAR RAPIDS</v>
          </cell>
          <cell r="B143">
            <v>539</v>
          </cell>
          <cell r="E143">
            <v>134</v>
          </cell>
          <cell r="F143">
            <v>4127498</v>
          </cell>
          <cell r="G143">
            <v>134</v>
          </cell>
          <cell r="H143" t="str">
            <v>16201500800000</v>
          </cell>
          <cell r="K143" t="str">
            <v>CEDAR RAPIDS</v>
          </cell>
          <cell r="L143" t="str">
            <v>CLERK</v>
          </cell>
          <cell r="M143" t="str">
            <v>101 First Street SE</v>
          </cell>
          <cell r="N143" t="str">
            <v>Cedar Rapids, Iowa 52401</v>
          </cell>
          <cell r="O143">
            <v>120758</v>
          </cell>
        </row>
        <row r="144">
          <cell r="A144" t="str">
            <v>CENTER JUNCTION</v>
          </cell>
          <cell r="B144">
            <v>493</v>
          </cell>
          <cell r="E144">
            <v>135</v>
          </cell>
          <cell r="F144">
            <v>14226930</v>
          </cell>
          <cell r="G144">
            <v>135</v>
          </cell>
          <cell r="H144" t="str">
            <v>16201600100000</v>
          </cell>
          <cell r="K144" t="str">
            <v>CENTER JUNCTION</v>
          </cell>
          <cell r="L144" t="str">
            <v>City of Center Junction</v>
          </cell>
          <cell r="M144" t="str">
            <v>P,O. Box 11</v>
          </cell>
          <cell r="N144" t="str">
            <v>Center Jct., IA 52212</v>
          </cell>
          <cell r="O144">
            <v>131</v>
          </cell>
        </row>
        <row r="145">
          <cell r="A145" t="str">
            <v>CENTER POINT</v>
          </cell>
          <cell r="B145">
            <v>540</v>
          </cell>
          <cell r="E145">
            <v>136</v>
          </cell>
          <cell r="F145">
            <v>46192204</v>
          </cell>
          <cell r="G145">
            <v>136</v>
          </cell>
          <cell r="H145" t="str">
            <v>16201600200000</v>
          </cell>
          <cell r="K145" t="str">
            <v>CENTER POINT</v>
          </cell>
          <cell r="L145" t="str">
            <v>City Clerk/Treasurer</v>
          </cell>
          <cell r="M145" t="str">
            <v>200 Franklin Street</v>
          </cell>
          <cell r="N145" t="str">
            <v>Center Point, IA 52213</v>
          </cell>
          <cell r="O145">
            <v>2007</v>
          </cell>
        </row>
        <row r="146">
          <cell r="A146" t="str">
            <v>CENTERVILLE</v>
          </cell>
          <cell r="B146">
            <v>16</v>
          </cell>
          <cell r="E146">
            <v>137</v>
          </cell>
          <cell r="F146">
            <v>118254087</v>
          </cell>
          <cell r="G146">
            <v>137</v>
          </cell>
          <cell r="H146" t="str">
            <v>16201600300000</v>
          </cell>
          <cell r="K146" t="str">
            <v>CENTERVILLE</v>
          </cell>
          <cell r="L146" t="str">
            <v>Centerville City Clerk</v>
          </cell>
          <cell r="M146" t="str">
            <v>PO Box 578</v>
          </cell>
          <cell r="N146" t="str">
            <v>Centerville, IA 52544</v>
          </cell>
          <cell r="O146">
            <v>5924</v>
          </cell>
        </row>
        <row r="147">
          <cell r="A147" t="str">
            <v>CENTRAL CITY</v>
          </cell>
          <cell r="B147">
            <v>541</v>
          </cell>
          <cell r="E147">
            <v>138</v>
          </cell>
          <cell r="F147">
            <v>35989234</v>
          </cell>
          <cell r="G147">
            <v>138</v>
          </cell>
          <cell r="H147" t="str">
            <v>16201600400000</v>
          </cell>
          <cell r="K147" t="str">
            <v>CENTRAL CITY</v>
          </cell>
          <cell r="L147" t="str">
            <v>City of Central City</v>
          </cell>
          <cell r="M147" t="str">
            <v>137 4th St. N.  Suite 1</v>
          </cell>
          <cell r="N147" t="str">
            <v>Central City, Iowa 52214</v>
          </cell>
          <cell r="O147">
            <v>1157</v>
          </cell>
        </row>
        <row r="148">
          <cell r="A148" t="str">
            <v>CENTRALIA</v>
          </cell>
          <cell r="B148">
            <v>287</v>
          </cell>
          <cell r="E148">
            <v>139</v>
          </cell>
          <cell r="F148">
            <v>51461765</v>
          </cell>
          <cell r="G148">
            <v>139</v>
          </cell>
          <cell r="H148" t="str">
            <v>16201600500000</v>
          </cell>
          <cell r="K148" t="str">
            <v>CENTRALIA</v>
          </cell>
          <cell r="L148" t="str">
            <v>City Clerk</v>
          </cell>
          <cell r="M148" t="str">
            <v>16815 Thunder Ridge Drive</v>
          </cell>
          <cell r="N148" t="str">
            <v>Peosta, Iowa 52068</v>
          </cell>
          <cell r="O148">
            <v>101</v>
          </cell>
        </row>
        <row r="149">
          <cell r="A149" t="str">
            <v>CHARITON</v>
          </cell>
          <cell r="B149">
            <v>563</v>
          </cell>
          <cell r="E149">
            <v>140</v>
          </cell>
          <cell r="F149">
            <v>31005372</v>
          </cell>
          <cell r="G149">
            <v>140</v>
          </cell>
          <cell r="H149" t="str">
            <v>16201600600000</v>
          </cell>
          <cell r="K149" t="str">
            <v>CHARITON</v>
          </cell>
          <cell r="L149" t="str">
            <v>City Clerk</v>
          </cell>
          <cell r="M149" t="str">
            <v>115 South Main Street</v>
          </cell>
          <cell r="N149" t="str">
            <v>Chariton, IA 50049</v>
          </cell>
          <cell r="O149">
            <v>4573</v>
          </cell>
        </row>
        <row r="150">
          <cell r="A150" t="str">
            <v>CHARLES CITY</v>
          </cell>
          <cell r="B150">
            <v>323</v>
          </cell>
          <cell r="E150">
            <v>141</v>
          </cell>
          <cell r="F150">
            <v>169719754</v>
          </cell>
          <cell r="G150">
            <v>141</v>
          </cell>
          <cell r="H150" t="str">
            <v>16201600700000</v>
          </cell>
          <cell r="K150" t="str">
            <v>CHARLES CITY</v>
          </cell>
          <cell r="L150" t="str">
            <v>City Clerk</v>
          </cell>
          <cell r="M150" t="str">
            <v>105 Milwaukee Mall</v>
          </cell>
          <cell r="N150" t="str">
            <v>Charles City, IA  50616</v>
          </cell>
          <cell r="O150">
            <v>7812</v>
          </cell>
        </row>
        <row r="151">
          <cell r="A151" t="str">
            <v>CHARLOTTE</v>
          </cell>
          <cell r="B151">
            <v>204</v>
          </cell>
          <cell r="E151">
            <v>142</v>
          </cell>
          <cell r="F151">
            <v>187668595</v>
          </cell>
          <cell r="G151">
            <v>142</v>
          </cell>
          <cell r="H151" t="str">
            <v>16201600800000</v>
          </cell>
          <cell r="K151" t="str">
            <v>CHARLOTTE</v>
          </cell>
          <cell r="L151" t="str">
            <v>CITYCLERK</v>
          </cell>
          <cell r="M151" t="str">
            <v>P.O. BOX128</v>
          </cell>
          <cell r="N151" t="str">
            <v>CHARLOTTE, IA 52037</v>
          </cell>
          <cell r="O151">
            <v>421</v>
          </cell>
        </row>
        <row r="152">
          <cell r="A152" t="str">
            <v>CHARTER OAK</v>
          </cell>
          <cell r="B152">
            <v>218</v>
          </cell>
          <cell r="E152">
            <v>143</v>
          </cell>
          <cell r="F152">
            <v>825608023</v>
          </cell>
          <cell r="G152">
            <v>143</v>
          </cell>
          <cell r="H152" t="str">
            <v>16201700100000</v>
          </cell>
          <cell r="K152" t="str">
            <v>CHARTER OAK</v>
          </cell>
          <cell r="L152" t="str">
            <v>Charter Oak City</v>
          </cell>
          <cell r="M152" t="str">
            <v>453 Railroad Street</v>
          </cell>
          <cell r="N152" t="str">
            <v>Charter Oak, Iowa 51439</v>
          </cell>
          <cell r="O152">
            <v>530</v>
          </cell>
        </row>
        <row r="153">
          <cell r="A153" t="str">
            <v>CHATSWORTH</v>
          </cell>
          <cell r="B153">
            <v>800</v>
          </cell>
          <cell r="E153">
            <v>144</v>
          </cell>
          <cell r="F153">
            <v>1855852</v>
          </cell>
          <cell r="G153">
            <v>144</v>
          </cell>
          <cell r="H153" t="str">
            <v>16201700200000</v>
          </cell>
          <cell r="K153" t="str">
            <v>CHATSWORTH</v>
          </cell>
          <cell r="L153" t="str">
            <v>CITY OF CHATSWORTH</v>
          </cell>
          <cell r="M153" t="str">
            <v>717 9th Street - PO Box 106</v>
          </cell>
          <cell r="N153" t="str">
            <v>Hawarden IA 51023-0106</v>
          </cell>
          <cell r="O153">
            <v>89</v>
          </cell>
        </row>
        <row r="154">
          <cell r="A154" t="str">
            <v>CHELSEA</v>
          </cell>
          <cell r="B154">
            <v>825</v>
          </cell>
          <cell r="E154">
            <v>145</v>
          </cell>
          <cell r="F154">
            <v>1644422902</v>
          </cell>
          <cell r="G154">
            <v>145</v>
          </cell>
          <cell r="H154" t="str">
            <v>16201700300000</v>
          </cell>
          <cell r="K154" t="str">
            <v>CHELSEA</v>
          </cell>
          <cell r="L154" t="str">
            <v>City Clerk</v>
          </cell>
          <cell r="M154" t="str">
            <v>600 Station St.</v>
          </cell>
          <cell r="N154" t="str">
            <v>Chelsea, IA 52215</v>
          </cell>
          <cell r="O154">
            <v>287</v>
          </cell>
        </row>
        <row r="155">
          <cell r="A155" t="str">
            <v>CHEROKEE</v>
          </cell>
          <cell r="B155">
            <v>154</v>
          </cell>
          <cell r="E155">
            <v>146</v>
          </cell>
          <cell r="F155">
            <v>7424544</v>
          </cell>
          <cell r="G155">
            <v>146</v>
          </cell>
          <cell r="H155" t="str">
            <v>16201700400000</v>
          </cell>
          <cell r="K155" t="str">
            <v>CHEROKEE</v>
          </cell>
          <cell r="L155" t="str">
            <v>CITY CLERK</v>
          </cell>
          <cell r="M155" t="str">
            <v>416 W. MAIN ST.</v>
          </cell>
          <cell r="N155" t="str">
            <v>CHEROKEE, IA  51012</v>
          </cell>
          <cell r="O155">
            <v>5369</v>
          </cell>
        </row>
        <row r="156">
          <cell r="A156" t="str">
            <v>CHESTER</v>
          </cell>
          <cell r="B156">
            <v>420</v>
          </cell>
          <cell r="E156">
            <v>147</v>
          </cell>
          <cell r="F156">
            <v>16360467</v>
          </cell>
          <cell r="G156">
            <v>147</v>
          </cell>
          <cell r="H156" t="str">
            <v>16201700500000</v>
          </cell>
          <cell r="K156" t="str">
            <v>CHESTER</v>
          </cell>
          <cell r="L156" t="str">
            <v>City Clerk</v>
          </cell>
          <cell r="M156" t="str">
            <v>Box 86</v>
          </cell>
          <cell r="N156" t="str">
            <v>Chester, Iowa 52134</v>
          </cell>
          <cell r="O156">
            <v>151</v>
          </cell>
        </row>
        <row r="157">
          <cell r="A157" t="str">
            <v>CHILLICOTHE</v>
          </cell>
          <cell r="B157">
            <v>864</v>
          </cell>
          <cell r="E157">
            <v>148</v>
          </cell>
          <cell r="F157">
            <v>9303684</v>
          </cell>
          <cell r="G157">
            <v>148</v>
          </cell>
          <cell r="H157" t="str">
            <v>16201700600000</v>
          </cell>
          <cell r="K157" t="str">
            <v>CHILLICOTHE</v>
          </cell>
          <cell r="L157" t="str">
            <v>City of Chillicothe</v>
          </cell>
          <cell r="M157" t="str">
            <v>PO Box 11</v>
          </cell>
          <cell r="N157" t="str">
            <v>Chillicothe, IA 52548</v>
          </cell>
          <cell r="O157">
            <v>90</v>
          </cell>
        </row>
        <row r="158">
          <cell r="A158" t="str">
            <v>CHURDAN</v>
          </cell>
          <cell r="B158">
            <v>346</v>
          </cell>
          <cell r="E158">
            <v>149</v>
          </cell>
          <cell r="F158">
            <v>47399581</v>
          </cell>
          <cell r="G158">
            <v>149</v>
          </cell>
          <cell r="H158" t="str">
            <v>16201700700000</v>
          </cell>
          <cell r="K158" t="str">
            <v>CHURDAN</v>
          </cell>
          <cell r="L158" t="str">
            <v>Churdan</v>
          </cell>
          <cell r="M158" t="str">
            <v>507 Sand Street</v>
          </cell>
          <cell r="N158" t="str">
            <v>Churdan, IA 50050</v>
          </cell>
          <cell r="O158">
            <v>418</v>
          </cell>
        </row>
        <row r="159">
          <cell r="A159" t="str">
            <v>CINCINNATI</v>
          </cell>
          <cell r="B159">
            <v>17</v>
          </cell>
          <cell r="E159">
            <v>150</v>
          </cell>
          <cell r="F159">
            <v>4568711</v>
          </cell>
          <cell r="G159">
            <v>150</v>
          </cell>
          <cell r="H159" t="str">
            <v>16201700800000</v>
          </cell>
          <cell r="K159" t="str">
            <v>CINCINNATI</v>
          </cell>
          <cell r="L159" t="str">
            <v>CITY OF CINCINNATI</v>
          </cell>
          <cell r="M159" t="str">
            <v>PO BOX 194</v>
          </cell>
          <cell r="N159" t="str">
            <v>CINCINNATI IA 52549</v>
          </cell>
          <cell r="O159">
            <v>428</v>
          </cell>
        </row>
        <row r="160">
          <cell r="A160" t="str">
            <v>CLARE</v>
          </cell>
          <cell r="B160">
            <v>901</v>
          </cell>
          <cell r="E160">
            <v>151</v>
          </cell>
          <cell r="F160">
            <v>13997805</v>
          </cell>
          <cell r="G160">
            <v>151</v>
          </cell>
          <cell r="H160" t="str">
            <v>16201700900000</v>
          </cell>
          <cell r="K160" t="str">
            <v>CLARE</v>
          </cell>
          <cell r="L160" t="str">
            <v>CITY CLERK</v>
          </cell>
          <cell r="M160" t="str">
            <v>PO BOX 11</v>
          </cell>
          <cell r="N160" t="str">
            <v>CLARE, IOWA 50524-0011</v>
          </cell>
          <cell r="O160">
            <v>190</v>
          </cell>
        </row>
        <row r="161">
          <cell r="A161" t="str">
            <v>CLARENCE</v>
          </cell>
          <cell r="B161">
            <v>136</v>
          </cell>
          <cell r="E161">
            <v>152</v>
          </cell>
          <cell r="F161">
            <v>84007040</v>
          </cell>
          <cell r="G161">
            <v>152</v>
          </cell>
          <cell r="H161" t="str">
            <v>16201780100000</v>
          </cell>
          <cell r="K161" t="str">
            <v>CLARENCE</v>
          </cell>
          <cell r="L161" t="str">
            <v>City of Clarence</v>
          </cell>
          <cell r="M161" t="str">
            <v>411 Lombard St, PO Box 418</v>
          </cell>
          <cell r="N161" t="str">
            <v>Clarence IA 52216</v>
          </cell>
          <cell r="O161">
            <v>1008</v>
          </cell>
        </row>
        <row r="162">
          <cell r="A162" t="str">
            <v>CLARINDA</v>
          </cell>
          <cell r="B162">
            <v>674</v>
          </cell>
          <cell r="E162">
            <v>153</v>
          </cell>
          <cell r="F162">
            <v>38558289</v>
          </cell>
          <cell r="G162">
            <v>153</v>
          </cell>
          <cell r="H162" t="str">
            <v>16201800100000</v>
          </cell>
          <cell r="K162" t="str">
            <v>CLARINDA</v>
          </cell>
          <cell r="L162" t="str">
            <v>City of Clarinda</v>
          </cell>
          <cell r="M162" t="str">
            <v>200 South 15th Street</v>
          </cell>
          <cell r="N162" t="str">
            <v>Clarinda, IA  51632</v>
          </cell>
          <cell r="O162">
            <v>5690</v>
          </cell>
        </row>
        <row r="163">
          <cell r="A163" t="str">
            <v>CLARION</v>
          </cell>
          <cell r="B163">
            <v>949</v>
          </cell>
          <cell r="E163">
            <v>154</v>
          </cell>
          <cell r="F163">
            <v>193011653</v>
          </cell>
          <cell r="G163">
            <v>154</v>
          </cell>
          <cell r="H163" t="str">
            <v>16201800200000</v>
          </cell>
          <cell r="K163" t="str">
            <v>CLARION</v>
          </cell>
          <cell r="L163" t="str">
            <v>City Administrator</v>
          </cell>
          <cell r="M163" t="str">
            <v>PO Box 266</v>
          </cell>
          <cell r="N163" t="str">
            <v>Clarion, Iowa 50525</v>
          </cell>
          <cell r="O163">
            <v>2968</v>
          </cell>
        </row>
        <row r="164">
          <cell r="A164" t="str">
            <v>CLARKSVILLE</v>
          </cell>
          <cell r="B164">
            <v>97</v>
          </cell>
          <cell r="E164">
            <v>155</v>
          </cell>
          <cell r="F164">
            <v>9805753</v>
          </cell>
          <cell r="G164">
            <v>155</v>
          </cell>
          <cell r="H164" t="str">
            <v>16201800300000</v>
          </cell>
          <cell r="K164" t="str">
            <v>CLARKSVILLE</v>
          </cell>
          <cell r="L164" t="str">
            <v>CLARKSVILLE CITY</v>
          </cell>
          <cell r="M164" t="str">
            <v>CITY CLERK/TREASURER</v>
          </cell>
          <cell r="N164" t="str">
            <v>CLARKSVILLE, IOWA  50619</v>
          </cell>
          <cell r="O164">
            <v>1441</v>
          </cell>
        </row>
        <row r="165">
          <cell r="A165" t="str">
            <v>CLAYTON</v>
          </cell>
          <cell r="B165">
            <v>182</v>
          </cell>
          <cell r="E165">
            <v>156</v>
          </cell>
          <cell r="F165">
            <v>6481957</v>
          </cell>
          <cell r="G165">
            <v>156</v>
          </cell>
          <cell r="H165" t="str">
            <v>16201800400000</v>
          </cell>
          <cell r="K165" t="str">
            <v>CLAYTON</v>
          </cell>
          <cell r="L165" t="str">
            <v>CITY OF CLAYTON</v>
          </cell>
          <cell r="M165" t="str">
            <v>302 MAIN ST</v>
          </cell>
          <cell r="N165" t="str">
            <v>CLAYTON, IA 52049</v>
          </cell>
          <cell r="O165">
            <v>55</v>
          </cell>
        </row>
        <row r="166">
          <cell r="A166" t="str">
            <v>CLEAR LAKE</v>
          </cell>
          <cell r="B166">
            <v>143</v>
          </cell>
          <cell r="E166">
            <v>157</v>
          </cell>
          <cell r="F166">
            <v>50185665</v>
          </cell>
          <cell r="G166">
            <v>157</v>
          </cell>
          <cell r="H166" t="str">
            <v>16201800500000</v>
          </cell>
          <cell r="K166" t="str">
            <v>CLEAR LAKE</v>
          </cell>
          <cell r="L166" t="str">
            <v>City of Clear Lake</v>
          </cell>
          <cell r="M166" t="str">
            <v>PO Box 185</v>
          </cell>
          <cell r="N166" t="str">
            <v>Clear Lake, IA  50428</v>
          </cell>
          <cell r="O166">
            <v>8161</v>
          </cell>
        </row>
        <row r="167">
          <cell r="A167" t="str">
            <v>CLEARFIELD</v>
          </cell>
          <cell r="B167">
            <v>840</v>
          </cell>
          <cell r="E167">
            <v>158</v>
          </cell>
          <cell r="F167">
            <v>4174026</v>
          </cell>
          <cell r="G167">
            <v>158</v>
          </cell>
          <cell r="H167" t="str">
            <v>16201800600000</v>
          </cell>
          <cell r="K167" t="str">
            <v>CLEARFIELD</v>
          </cell>
          <cell r="L167" t="str">
            <v>%TOWN CLERK</v>
          </cell>
          <cell r="M167" t="str">
            <v>401 BROADWAY-SUITE 100; POB217</v>
          </cell>
          <cell r="N167" t="str">
            <v>CLEARFIELD, IA 50840</v>
          </cell>
          <cell r="O167">
            <v>371</v>
          </cell>
        </row>
        <row r="168">
          <cell r="A168" t="str">
            <v>CLEGHORN</v>
          </cell>
          <cell r="B168">
            <v>155</v>
          </cell>
          <cell r="E168">
            <v>159</v>
          </cell>
          <cell r="F168">
            <v>7160181</v>
          </cell>
          <cell r="G168">
            <v>159</v>
          </cell>
          <cell r="H168" t="str">
            <v>16201800700000</v>
          </cell>
          <cell r="K168" t="str">
            <v>CLEGHORN</v>
          </cell>
          <cell r="L168" t="str">
            <v>{City of Cleghorn}</v>
          </cell>
          <cell r="M168" t="str">
            <v>{PO Box 37}</v>
          </cell>
          <cell r="N168" t="str">
            <v>{Cleghorn, IA 51014}</v>
          </cell>
          <cell r="O168">
            <v>250</v>
          </cell>
        </row>
        <row r="169">
          <cell r="A169" t="str">
            <v>CLEMONS</v>
          </cell>
          <cell r="B169">
            <v>604</v>
          </cell>
          <cell r="E169">
            <v>160</v>
          </cell>
          <cell r="F169">
            <v>7001569</v>
          </cell>
          <cell r="G169">
            <v>160</v>
          </cell>
          <cell r="H169" t="str">
            <v>16201800800000</v>
          </cell>
          <cell r="K169" t="str">
            <v>CLEMONS</v>
          </cell>
          <cell r="L169" t="str">
            <v>Clemons</v>
          </cell>
          <cell r="M169" t="str">
            <v>PO Box 100</v>
          </cell>
          <cell r="N169" t="str">
            <v>Clemons, IA 50051</v>
          </cell>
          <cell r="O169">
            <v>148</v>
          </cell>
        </row>
        <row r="170">
          <cell r="A170" t="str">
            <v>CLERMONT</v>
          </cell>
          <cell r="B170">
            <v>310</v>
          </cell>
          <cell r="E170">
            <v>161</v>
          </cell>
          <cell r="F170">
            <v>7027653</v>
          </cell>
          <cell r="G170">
            <v>161</v>
          </cell>
          <cell r="H170" t="str">
            <v>16201900100000</v>
          </cell>
          <cell r="K170" t="str">
            <v>CLERMONT</v>
          </cell>
          <cell r="L170" t="str">
            <v>CITY OF CLERMONT</v>
          </cell>
          <cell r="M170" t="str">
            <v>505 LARRABEE STREET    PO BOX 6</v>
          </cell>
          <cell r="N170" t="str">
            <v>CLERMONT, IA  52135</v>
          </cell>
          <cell r="O170">
            <v>716</v>
          </cell>
        </row>
        <row r="171">
          <cell r="A171" t="str">
            <v>CLINTON</v>
          </cell>
          <cell r="B171">
            <v>205</v>
          </cell>
          <cell r="E171">
            <v>162</v>
          </cell>
          <cell r="F171">
            <v>1355305</v>
          </cell>
          <cell r="G171">
            <v>162</v>
          </cell>
          <cell r="H171" t="str">
            <v>16201900200000</v>
          </cell>
          <cell r="K171" t="str">
            <v>CLINTON</v>
          </cell>
          <cell r="L171" t="str">
            <v>City of Clinton</v>
          </cell>
          <cell r="M171" t="str">
            <v>611 S 3rd Street</v>
          </cell>
          <cell r="N171" t="str">
            <v>Clinton, IA  52732</v>
          </cell>
          <cell r="O171">
            <v>27772</v>
          </cell>
        </row>
        <row r="172">
          <cell r="A172" t="str">
            <v>CLIO</v>
          </cell>
          <cell r="B172">
            <v>891</v>
          </cell>
          <cell r="E172">
            <v>163</v>
          </cell>
          <cell r="F172">
            <v>39261680</v>
          </cell>
          <cell r="G172">
            <v>163</v>
          </cell>
          <cell r="H172" t="str">
            <v>16201900300000</v>
          </cell>
          <cell r="K172" t="str">
            <v>CLIO</v>
          </cell>
          <cell r="L172" t="str">
            <v>City of Clio</v>
          </cell>
          <cell r="M172" t="str">
            <v>308 Central Avenue</v>
          </cell>
          <cell r="N172" t="str">
            <v>Clio, Iowa   50052</v>
          </cell>
          <cell r="O172">
            <v>91</v>
          </cell>
        </row>
        <row r="173">
          <cell r="A173" t="str">
            <v>CLIVE</v>
          </cell>
          <cell r="B173">
            <v>716</v>
          </cell>
          <cell r="E173">
            <v>164</v>
          </cell>
          <cell r="F173">
            <v>8637668</v>
          </cell>
          <cell r="G173">
            <v>164</v>
          </cell>
          <cell r="H173" t="str">
            <v>16201900400000</v>
          </cell>
          <cell r="K173" t="str">
            <v>CLIVE</v>
          </cell>
          <cell r="L173" t="str">
            <v>City of Clive</v>
          </cell>
          <cell r="M173" t="str">
            <v>1900 NW 114th St.</v>
          </cell>
          <cell r="N173" t="str">
            <v>Clive, IA  50325</v>
          </cell>
          <cell r="O173">
            <v>12855</v>
          </cell>
        </row>
        <row r="174">
          <cell r="A174" t="str">
            <v>CLUTIER</v>
          </cell>
          <cell r="B174">
            <v>826</v>
          </cell>
          <cell r="E174">
            <v>165</v>
          </cell>
          <cell r="F174">
            <v>15490952</v>
          </cell>
          <cell r="G174">
            <v>165</v>
          </cell>
          <cell r="H174" t="str">
            <v>16201900500000</v>
          </cell>
          <cell r="K174" t="str">
            <v>CLUTIER</v>
          </cell>
          <cell r="L174" t="str">
            <v>CLUTIER</v>
          </cell>
          <cell r="M174" t="str">
            <v>214 Main Street</v>
          </cell>
          <cell r="N174" t="str">
            <v>Clutier, IA 52217</v>
          </cell>
          <cell r="O174">
            <v>229</v>
          </cell>
        </row>
        <row r="175">
          <cell r="A175" t="str">
            <v>COBURG</v>
          </cell>
          <cell r="B175">
            <v>644</v>
          </cell>
          <cell r="E175">
            <v>166</v>
          </cell>
          <cell r="F175">
            <v>64483816</v>
          </cell>
          <cell r="G175">
            <v>166</v>
          </cell>
          <cell r="H175" t="str">
            <v>16201900600000</v>
          </cell>
          <cell r="K175" t="str">
            <v>COBURG</v>
          </cell>
          <cell r="L175" t="str">
            <v>CITY CLERK</v>
          </cell>
          <cell r="M175" t="str">
            <v>308 LOCUST ST</v>
          </cell>
          <cell r="N175" t="str">
            <v>RED OAK, IA 51566</v>
          </cell>
          <cell r="O175">
            <v>31</v>
          </cell>
        </row>
        <row r="176">
          <cell r="A176" t="str">
            <v>COGGON</v>
          </cell>
          <cell r="B176">
            <v>542</v>
          </cell>
          <cell r="E176">
            <v>167</v>
          </cell>
          <cell r="F176">
            <v>202095217</v>
          </cell>
          <cell r="G176">
            <v>167</v>
          </cell>
          <cell r="H176" t="str">
            <v>16201900700000</v>
          </cell>
          <cell r="K176" t="str">
            <v>COGGON</v>
          </cell>
          <cell r="L176" t="str">
            <v>City Clerk</v>
          </cell>
          <cell r="M176" t="str">
            <v>PO Box 79</v>
          </cell>
          <cell r="N176" t="str">
            <v>Coggon  IA  52218</v>
          </cell>
          <cell r="O176">
            <v>745</v>
          </cell>
        </row>
        <row r="177">
          <cell r="A177" t="str">
            <v>COIN</v>
          </cell>
          <cell r="B177">
            <v>675</v>
          </cell>
          <cell r="E177">
            <v>168</v>
          </cell>
          <cell r="F177">
            <v>3356572</v>
          </cell>
          <cell r="G177">
            <v>168</v>
          </cell>
          <cell r="H177" t="str">
            <v>16201900800000</v>
          </cell>
          <cell r="K177" t="str">
            <v>COIN</v>
          </cell>
          <cell r="L177" t="str">
            <v>COIN CITY</v>
          </cell>
          <cell r="M177" t="str">
            <v>PO BOX 324</v>
          </cell>
          <cell r="N177" t="str">
            <v>COIN IOWA 51636</v>
          </cell>
          <cell r="O177">
            <v>252</v>
          </cell>
        </row>
        <row r="178">
          <cell r="A178" t="str">
            <v>COLESBURG</v>
          </cell>
          <cell r="B178">
            <v>256</v>
          </cell>
          <cell r="E178">
            <v>169</v>
          </cell>
          <cell r="F178">
            <v>17855775</v>
          </cell>
          <cell r="G178">
            <v>169</v>
          </cell>
          <cell r="H178" t="str">
            <v>16202000100000</v>
          </cell>
          <cell r="K178" t="str">
            <v>COLESBURG</v>
          </cell>
          <cell r="L178" t="str">
            <v>City of Colesburg</v>
          </cell>
          <cell r="M178" t="str">
            <v>PO Box 96</v>
          </cell>
          <cell r="N178" t="str">
            <v>Colesburg, Ia 52035</v>
          </cell>
          <cell r="O178">
            <v>412</v>
          </cell>
        </row>
        <row r="179">
          <cell r="A179" t="str">
            <v>COLFAX</v>
          </cell>
          <cell r="B179">
            <v>463</v>
          </cell>
          <cell r="E179">
            <v>170</v>
          </cell>
          <cell r="F179">
            <v>246958761</v>
          </cell>
          <cell r="G179">
            <v>170</v>
          </cell>
          <cell r="H179" t="str">
            <v>16202000200000</v>
          </cell>
          <cell r="K179" t="str">
            <v>COLFAX</v>
          </cell>
          <cell r="L179" t="str">
            <v>City Clerk</v>
          </cell>
          <cell r="M179" t="str">
            <v>19 E Howard</v>
          </cell>
          <cell r="N179" t="str">
            <v>Colfax,  IA  50054</v>
          </cell>
          <cell r="O179">
            <v>2223</v>
          </cell>
        </row>
        <row r="180">
          <cell r="A180" t="str">
            <v>COLLEGE SPRINGS</v>
          </cell>
          <cell r="B180">
            <v>676</v>
          </cell>
          <cell r="E180">
            <v>171</v>
          </cell>
          <cell r="F180">
            <v>3461211</v>
          </cell>
          <cell r="G180">
            <v>171</v>
          </cell>
          <cell r="H180" t="str">
            <v>16202000300000</v>
          </cell>
          <cell r="K180" t="str">
            <v>COLLEGE SPRINGS</v>
          </cell>
          <cell r="L180" t="str">
            <v>CITY CLERK</v>
          </cell>
          <cell r="M180" t="str">
            <v>P O BOX 112</v>
          </cell>
          <cell r="N180" t="str">
            <v>COLLEGE SPRINGS, IOWA</v>
          </cell>
          <cell r="O180">
            <v>246</v>
          </cell>
        </row>
        <row r="181">
          <cell r="A181" t="str">
            <v>COLLINS</v>
          </cell>
          <cell r="B181">
            <v>813</v>
          </cell>
          <cell r="E181">
            <v>172</v>
          </cell>
          <cell r="F181">
            <v>8866610</v>
          </cell>
          <cell r="G181">
            <v>172</v>
          </cell>
          <cell r="H181" t="str">
            <v>16202100100000</v>
          </cell>
          <cell r="K181" t="str">
            <v>COLLINS</v>
          </cell>
          <cell r="L181" t="str">
            <v>CITY CLERK</v>
          </cell>
          <cell r="M181" t="str">
            <v>PO BOX 15</v>
          </cell>
          <cell r="N181" t="str">
            <v>COLLINS, IA   50055</v>
          </cell>
          <cell r="O181">
            <v>499</v>
          </cell>
        </row>
        <row r="182">
          <cell r="A182" t="str">
            <v>COLO</v>
          </cell>
          <cell r="B182">
            <v>814</v>
          </cell>
          <cell r="E182">
            <v>173</v>
          </cell>
          <cell r="F182">
            <v>25064014</v>
          </cell>
          <cell r="G182">
            <v>173</v>
          </cell>
          <cell r="H182" t="str">
            <v>16202100200000</v>
          </cell>
          <cell r="K182" t="str">
            <v>COLO</v>
          </cell>
          <cell r="L182" t="str">
            <v>City Clerk</v>
          </cell>
          <cell r="M182" t="str">
            <v>PO BOX 294</v>
          </cell>
          <cell r="N182" t="str">
            <v>Colo, IA  50056</v>
          </cell>
          <cell r="O182">
            <v>868</v>
          </cell>
        </row>
        <row r="183">
          <cell r="A183" t="str">
            <v>COLUMBUS CITY</v>
          </cell>
          <cell r="B183">
            <v>554</v>
          </cell>
          <cell r="E183">
            <v>174</v>
          </cell>
          <cell r="F183">
            <v>14425762</v>
          </cell>
          <cell r="G183">
            <v>174</v>
          </cell>
          <cell r="H183" t="str">
            <v>16202100300000</v>
          </cell>
          <cell r="K183" t="str">
            <v>COLUMBUS CITY</v>
          </cell>
          <cell r="L183" t="str">
            <v>CITY CLERK</v>
          </cell>
          <cell r="M183" t="str">
            <v>2703 COLUMBUS STREET</v>
          </cell>
          <cell r="N183" t="str">
            <v>COLUMBUS CITY IA 52737</v>
          </cell>
          <cell r="O183">
            <v>376</v>
          </cell>
        </row>
        <row r="184">
          <cell r="A184" t="str">
            <v>COLUMBUS JUNCTION</v>
          </cell>
          <cell r="B184">
            <v>555</v>
          </cell>
          <cell r="E184">
            <v>175</v>
          </cell>
          <cell r="F184">
            <v>953906</v>
          </cell>
          <cell r="G184">
            <v>175</v>
          </cell>
          <cell r="H184" t="str">
            <v>16202190100000</v>
          </cell>
          <cell r="K184" t="str">
            <v>COLUMBUS JUNCTION</v>
          </cell>
          <cell r="L184" t="str">
            <v>CITY CLERK</v>
          </cell>
          <cell r="M184" t="str">
            <v>232 2ND ST</v>
          </cell>
          <cell r="N184" t="str">
            <v>COLUMBUS JUNCTION IA 52738</v>
          </cell>
          <cell r="O184">
            <v>1900</v>
          </cell>
        </row>
        <row r="185">
          <cell r="A185" t="str">
            <v>COLWELL</v>
          </cell>
          <cell r="B185">
            <v>324</v>
          </cell>
          <cell r="E185">
            <v>176</v>
          </cell>
          <cell r="F185">
            <v>3187269</v>
          </cell>
          <cell r="G185">
            <v>176</v>
          </cell>
          <cell r="H185" t="str">
            <v>16202100400000</v>
          </cell>
          <cell r="K185" t="str">
            <v>COLWELL</v>
          </cell>
          <cell r="L185" t="str">
            <v>City Clerk</v>
          </cell>
          <cell r="M185" t="str">
            <v>PO Box 326</v>
          </cell>
          <cell r="N185" t="str">
            <v>Riceville, IA  50466</v>
          </cell>
          <cell r="O185">
            <v>76</v>
          </cell>
        </row>
        <row r="186">
          <cell r="A186" t="str">
            <v>CONESVILLE</v>
          </cell>
          <cell r="B186">
            <v>651</v>
          </cell>
          <cell r="E186">
            <v>177</v>
          </cell>
          <cell r="F186">
            <v>10256581</v>
          </cell>
          <cell r="G186">
            <v>177</v>
          </cell>
          <cell r="H186" t="str">
            <v>16202100500000</v>
          </cell>
          <cell r="K186" t="str">
            <v>CONESVILLE</v>
          </cell>
          <cell r="L186" t="str">
            <v>CITY CLERK</v>
          </cell>
          <cell r="M186" t="str">
            <v>PO BOX 10, 306 W 3RD ST</v>
          </cell>
          <cell r="N186" t="str">
            <v>CONESVILLE IA 52739</v>
          </cell>
          <cell r="O186">
            <v>424</v>
          </cell>
        </row>
        <row r="187">
          <cell r="A187" t="str">
            <v>CONRAD</v>
          </cell>
          <cell r="B187">
            <v>354</v>
          </cell>
          <cell r="E187">
            <v>178</v>
          </cell>
          <cell r="F187">
            <v>1667153</v>
          </cell>
          <cell r="G187">
            <v>178</v>
          </cell>
          <cell r="H187" t="str">
            <v>16202100600000</v>
          </cell>
          <cell r="K187" t="str">
            <v>CONRAD</v>
          </cell>
          <cell r="L187" t="str">
            <v>Denise Hoy, City Clerk</v>
          </cell>
          <cell r="M187" t="str">
            <v>P.O. Box 429</v>
          </cell>
          <cell r="N187" t="str">
            <v>Conrad, Iowa 50621</v>
          </cell>
          <cell r="O187">
            <v>1055</v>
          </cell>
        </row>
        <row r="188">
          <cell r="A188" t="str">
            <v>CONWAY</v>
          </cell>
          <cell r="B188">
            <v>841</v>
          </cell>
          <cell r="E188">
            <v>179</v>
          </cell>
          <cell r="F188">
            <v>14549737</v>
          </cell>
          <cell r="G188">
            <v>179</v>
          </cell>
          <cell r="H188" t="str">
            <v>16202100700000</v>
          </cell>
          <cell r="K188" t="str">
            <v>CONWAY</v>
          </cell>
          <cell r="L188" t="str">
            <v>Conway City Clerk</v>
          </cell>
          <cell r="M188" t="str">
            <v>P O Box 12</v>
          </cell>
          <cell r="N188" t="str">
            <v>Bedford, Ia 50833</v>
          </cell>
          <cell r="O188">
            <v>63</v>
          </cell>
        </row>
        <row r="189">
          <cell r="A189" t="str">
            <v>COON RAPIDS</v>
          </cell>
          <cell r="B189">
            <v>117</v>
          </cell>
          <cell r="E189">
            <v>180</v>
          </cell>
          <cell r="F189">
            <v>677934606</v>
          </cell>
          <cell r="G189">
            <v>180</v>
          </cell>
          <cell r="H189" t="str">
            <v>16202100800000</v>
          </cell>
          <cell r="K189" t="str">
            <v>COON RAPIDS</v>
          </cell>
          <cell r="L189" t="str">
            <v>City of Coon Rapids</v>
          </cell>
          <cell r="M189" t="str">
            <v>123 3rd Avenue South</v>
          </cell>
          <cell r="N189" t="str">
            <v>Coon Rapids, Iowa 50058</v>
          </cell>
          <cell r="O189">
            <v>1305</v>
          </cell>
        </row>
        <row r="190">
          <cell r="A190" t="str">
            <v>COPPOCK</v>
          </cell>
          <cell r="B190">
            <v>410</v>
          </cell>
          <cell r="E190">
            <v>181</v>
          </cell>
          <cell r="F190">
            <v>5262054</v>
          </cell>
          <cell r="G190">
            <v>181</v>
          </cell>
          <cell r="H190" t="str">
            <v>16202100900000</v>
          </cell>
          <cell r="K190" t="str">
            <v>COPPOCK</v>
          </cell>
          <cell r="L190" t="str">
            <v>City Clerk</v>
          </cell>
          <cell r="M190" t="str">
            <v>P.O. Box 6</v>
          </cell>
          <cell r="N190" t="str">
            <v>Wayland, IA  52654</v>
          </cell>
          <cell r="O190">
            <v>57</v>
          </cell>
        </row>
        <row r="191">
          <cell r="A191" t="str">
            <v>CORALVILLE</v>
          </cell>
          <cell r="B191">
            <v>481</v>
          </cell>
          <cell r="E191">
            <v>182</v>
          </cell>
          <cell r="F191">
            <v>8126775</v>
          </cell>
          <cell r="G191">
            <v>182</v>
          </cell>
          <cell r="H191" t="str">
            <v>16202200100000</v>
          </cell>
          <cell r="K191" t="str">
            <v>CORALVILLE</v>
          </cell>
          <cell r="L191" t="str">
            <v>City of Coralville</v>
          </cell>
          <cell r="M191" t="str">
            <v>PO Box 5127</v>
          </cell>
          <cell r="N191" t="str">
            <v>Coralville, IA 52241-0127</v>
          </cell>
          <cell r="O191">
            <v>15123</v>
          </cell>
        </row>
        <row r="192">
          <cell r="A192" t="str">
            <v>CORNING</v>
          </cell>
          <cell r="B192">
            <v>7</v>
          </cell>
          <cell r="E192">
            <v>183</v>
          </cell>
          <cell r="F192">
            <v>42270217</v>
          </cell>
          <cell r="G192">
            <v>183</v>
          </cell>
          <cell r="H192" t="str">
            <v>16202800600000</v>
          </cell>
          <cell r="K192" t="str">
            <v>CORNING</v>
          </cell>
          <cell r="L192" t="str">
            <v xml:space="preserve">CITY OF CORNING </v>
          </cell>
          <cell r="M192" t="str">
            <v>601 6TH STREET</v>
          </cell>
          <cell r="N192" t="str">
            <v>CORNING, IA 50841</v>
          </cell>
          <cell r="O192">
            <v>1783</v>
          </cell>
        </row>
        <row r="193">
          <cell r="A193" t="str">
            <v>CORRECTIONVILLE</v>
          </cell>
          <cell r="B193">
            <v>928</v>
          </cell>
          <cell r="E193">
            <v>184</v>
          </cell>
          <cell r="F193">
            <v>63284854</v>
          </cell>
          <cell r="G193">
            <v>184</v>
          </cell>
          <cell r="H193" t="str">
            <v>16202200200000</v>
          </cell>
          <cell r="K193" t="str">
            <v>CORRECTIONVILLE</v>
          </cell>
          <cell r="L193" t="str">
            <v>City Clerk</v>
          </cell>
          <cell r="M193" t="str">
            <v>312 Driftwood Street</v>
          </cell>
          <cell r="N193" t="str">
            <v>Correctionville, IA  51016</v>
          </cell>
          <cell r="O193">
            <v>851</v>
          </cell>
        </row>
        <row r="194">
          <cell r="A194" t="str">
            <v>CORWITH</v>
          </cell>
          <cell r="B194">
            <v>381</v>
          </cell>
          <cell r="E194">
            <v>185</v>
          </cell>
          <cell r="F194">
            <v>1158596</v>
          </cell>
          <cell r="G194">
            <v>185</v>
          </cell>
          <cell r="H194" t="str">
            <v>16202200300000</v>
          </cell>
          <cell r="K194" t="str">
            <v>CORWITH</v>
          </cell>
          <cell r="L194" t="str">
            <v>City of Corwith</v>
          </cell>
          <cell r="M194" t="str">
            <v>PO Box 200, 108 NW Elm St</v>
          </cell>
          <cell r="N194" t="str">
            <v>Corwith, Iowa 50430</v>
          </cell>
          <cell r="O194">
            <v>350</v>
          </cell>
        </row>
        <row r="195">
          <cell r="A195" t="str">
            <v>CORYDON</v>
          </cell>
          <cell r="B195">
            <v>892</v>
          </cell>
          <cell r="E195">
            <v>186</v>
          </cell>
          <cell r="F195">
            <v>8735180</v>
          </cell>
          <cell r="G195">
            <v>186</v>
          </cell>
          <cell r="H195" t="str">
            <v>16202200400000</v>
          </cell>
          <cell r="K195" t="str">
            <v>CORYDON</v>
          </cell>
          <cell r="L195" t="str">
            <v>City Clerk</v>
          </cell>
          <cell r="M195" t="str">
            <v>101 W Jackson St</v>
          </cell>
          <cell r="N195" t="str">
            <v>Corydon, IA  50060</v>
          </cell>
          <cell r="O195">
            <v>1591</v>
          </cell>
        </row>
        <row r="196">
          <cell r="A196" t="str">
            <v>COTTER</v>
          </cell>
          <cell r="B196">
            <v>556</v>
          </cell>
          <cell r="E196">
            <v>187</v>
          </cell>
          <cell r="F196">
            <v>2791002</v>
          </cell>
          <cell r="G196">
            <v>187</v>
          </cell>
          <cell r="H196" t="str">
            <v>16202200500000</v>
          </cell>
          <cell r="K196" t="str">
            <v>COTTER</v>
          </cell>
          <cell r="L196" t="str">
            <v>Cotter</v>
          </cell>
          <cell r="M196" t="str">
            <v>11956 Co. Rd. X37</v>
          </cell>
          <cell r="N196" t="str">
            <v>Columbus Junction, IA  52738</v>
          </cell>
          <cell r="O196">
            <v>48</v>
          </cell>
        </row>
        <row r="197">
          <cell r="A197" t="str">
            <v>COULTER</v>
          </cell>
          <cell r="B197">
            <v>331</v>
          </cell>
          <cell r="E197">
            <v>188</v>
          </cell>
          <cell r="F197">
            <v>31394697</v>
          </cell>
          <cell r="G197">
            <v>188</v>
          </cell>
          <cell r="H197" t="str">
            <v>16202200600000</v>
          </cell>
          <cell r="K197" t="str">
            <v>COULTER</v>
          </cell>
          <cell r="L197" t="str">
            <v>COULTER CITY CLERK</v>
          </cell>
          <cell r="M197" t="str">
            <v>112 MAIN STREET, PO BOX 5</v>
          </cell>
          <cell r="N197" t="str">
            <v>COULTER, IA 50431-0005</v>
          </cell>
          <cell r="O197">
            <v>262</v>
          </cell>
        </row>
        <row r="198">
          <cell r="A198" t="str">
            <v>COUNCIL BLUFFS</v>
          </cell>
          <cell r="B198">
            <v>732</v>
          </cell>
          <cell r="E198">
            <v>189</v>
          </cell>
          <cell r="F198">
            <v>117106634</v>
          </cell>
          <cell r="G198">
            <v>189</v>
          </cell>
          <cell r="H198" t="str">
            <v>16202200700000</v>
          </cell>
          <cell r="K198" t="str">
            <v>COUNCIL BLUFFS</v>
          </cell>
          <cell r="L198" t="str">
            <v>City of Council Bluffs</v>
          </cell>
          <cell r="M198" t="str">
            <v>209 Pearl Street</v>
          </cell>
          <cell r="N198" t="str">
            <v>Council Bluffs, Iowa 51503-0826</v>
          </cell>
          <cell r="O198">
            <v>58268</v>
          </cell>
        </row>
        <row r="199">
          <cell r="A199" t="str">
            <v>CRAIG</v>
          </cell>
          <cell r="B199">
            <v>694</v>
          </cell>
          <cell r="E199">
            <v>191</v>
          </cell>
          <cell r="F199">
            <v>13379568</v>
          </cell>
          <cell r="G199">
            <v>191</v>
          </cell>
          <cell r="H199" t="str">
            <v>16202200900000</v>
          </cell>
          <cell r="K199" t="str">
            <v>CRAIG</v>
          </cell>
          <cell r="L199" t="str">
            <v>City Clerk</v>
          </cell>
          <cell r="M199" t="str">
            <v>725 Main Street</v>
          </cell>
          <cell r="N199" t="str">
            <v>Craig, IA  51031</v>
          </cell>
          <cell r="O199">
            <v>102</v>
          </cell>
        </row>
        <row r="200">
          <cell r="A200" t="str">
            <v>CRAWFORDSVILLE</v>
          </cell>
          <cell r="B200">
            <v>884</v>
          </cell>
          <cell r="E200">
            <v>192</v>
          </cell>
          <cell r="F200">
            <v>50544010</v>
          </cell>
          <cell r="G200">
            <v>192</v>
          </cell>
          <cell r="H200" t="str">
            <v>16202201100000</v>
          </cell>
          <cell r="K200" t="str">
            <v>CRAWFORDSVILLE</v>
          </cell>
          <cell r="L200" t="str">
            <v>City of Crawfordsville</v>
          </cell>
          <cell r="M200" t="str">
            <v>PO Box 186</v>
          </cell>
          <cell r="N200" t="str">
            <v>Crawfordsville, IA  52621</v>
          </cell>
          <cell r="O200">
            <v>295</v>
          </cell>
        </row>
        <row r="201">
          <cell r="A201" t="str">
            <v>CRESCENT</v>
          </cell>
          <cell r="B201">
            <v>733</v>
          </cell>
          <cell r="E201">
            <v>193</v>
          </cell>
          <cell r="F201">
            <v>35382286</v>
          </cell>
          <cell r="G201">
            <v>193</v>
          </cell>
          <cell r="H201" t="str">
            <v>16202201000000</v>
          </cell>
          <cell r="K201" t="str">
            <v>CRESCENT</v>
          </cell>
          <cell r="L201" t="str">
            <v>CITY OF CRESCENT</v>
          </cell>
          <cell r="M201" t="str">
            <v>102 W. FLORENCE ST.  PO BOX 16</v>
          </cell>
          <cell r="N201" t="str">
            <v>CRESCENT, IA 51526</v>
          </cell>
          <cell r="O201">
            <v>537</v>
          </cell>
        </row>
        <row r="202">
          <cell r="A202" t="str">
            <v>CRESCO</v>
          </cell>
          <cell r="B202">
            <v>421</v>
          </cell>
          <cell r="E202">
            <v>194</v>
          </cell>
          <cell r="F202">
            <v>824241</v>
          </cell>
          <cell r="G202">
            <v>194</v>
          </cell>
          <cell r="H202" t="str">
            <v>16202280100000</v>
          </cell>
          <cell r="K202" t="str">
            <v>CRESCO</v>
          </cell>
          <cell r="L202" t="str">
            <v>CITY OF CRESCO</v>
          </cell>
          <cell r="M202" t="str">
            <v>130 N PARK PLACE</v>
          </cell>
          <cell r="N202" t="str">
            <v>CRESCO, IA  52136</v>
          </cell>
          <cell r="O202">
            <v>3905</v>
          </cell>
        </row>
        <row r="203">
          <cell r="A203" t="str">
            <v>CRESTON</v>
          </cell>
          <cell r="B203">
            <v>848</v>
          </cell>
          <cell r="E203">
            <v>195</v>
          </cell>
          <cell r="F203">
            <v>66565050</v>
          </cell>
          <cell r="G203">
            <v>195</v>
          </cell>
          <cell r="H203" t="str">
            <v>16202201200000</v>
          </cell>
          <cell r="K203" t="str">
            <v>CRESTON</v>
          </cell>
          <cell r="L203" t="str">
            <v>CITY CLERK</v>
          </cell>
          <cell r="M203" t="str">
            <v>116 W ADAMS</v>
          </cell>
          <cell r="N203" t="str">
            <v>CRESTON, IA 50801</v>
          </cell>
          <cell r="O203">
            <v>7597</v>
          </cell>
        </row>
        <row r="204">
          <cell r="A204" t="str">
            <v>CROMWELL</v>
          </cell>
          <cell r="B204">
            <v>849</v>
          </cell>
          <cell r="E204">
            <v>196</v>
          </cell>
          <cell r="F204">
            <v>7164741</v>
          </cell>
          <cell r="G204">
            <v>196</v>
          </cell>
          <cell r="H204" t="str">
            <v>16202201300000</v>
          </cell>
          <cell r="K204" t="str">
            <v>CROMWELL</v>
          </cell>
          <cell r="L204" t="str">
            <v>City of Cromwell</v>
          </cell>
          <cell r="M204" t="str">
            <v>907 Broadway</v>
          </cell>
          <cell r="N204" t="str">
            <v>Cromwell, IA 50842</v>
          </cell>
          <cell r="O204">
            <v>120</v>
          </cell>
        </row>
        <row r="205">
          <cell r="A205" t="str">
            <v>CRYSTAL LAKE</v>
          </cell>
          <cell r="B205">
            <v>382</v>
          </cell>
          <cell r="E205">
            <v>197</v>
          </cell>
          <cell r="F205">
            <v>2184287</v>
          </cell>
          <cell r="G205">
            <v>197</v>
          </cell>
          <cell r="H205" t="str">
            <v>16202201400000</v>
          </cell>
          <cell r="K205" t="str">
            <v>CRYSTAL LAKE</v>
          </cell>
          <cell r="L205" t="str">
            <v>CRYSTAL LAKE CITY</v>
          </cell>
          <cell r="M205" t="str">
            <v>PO BOX 217</v>
          </cell>
          <cell r="N205" t="str">
            <v>CRYSTAL LAKE , IOWA 50432-0217</v>
          </cell>
          <cell r="O205">
            <v>285</v>
          </cell>
        </row>
        <row r="206">
          <cell r="A206" t="str">
            <v>CUMBERLAND</v>
          </cell>
          <cell r="B206">
            <v>129</v>
          </cell>
          <cell r="E206">
            <v>198</v>
          </cell>
          <cell r="F206">
            <v>3343202</v>
          </cell>
          <cell r="G206">
            <v>198</v>
          </cell>
          <cell r="H206" t="str">
            <v>16202201500000</v>
          </cell>
          <cell r="K206" t="str">
            <v>CUMBERLAND</v>
          </cell>
          <cell r="L206" t="str">
            <v>City Clerk/Treasurer</v>
          </cell>
          <cell r="M206" t="str">
            <v>P.O. Box 178</v>
          </cell>
          <cell r="N206" t="str">
            <v>Cumberland, IA 50843</v>
          </cell>
          <cell r="O206">
            <v>281</v>
          </cell>
        </row>
        <row r="207">
          <cell r="A207" t="str">
            <v>CUMMING</v>
          </cell>
          <cell r="B207">
            <v>871</v>
          </cell>
          <cell r="E207">
            <v>199</v>
          </cell>
          <cell r="F207">
            <v>47596150</v>
          </cell>
          <cell r="G207">
            <v>199</v>
          </cell>
          <cell r="H207" t="str">
            <v>16202201600000</v>
          </cell>
          <cell r="K207" t="str">
            <v>CUMMING</v>
          </cell>
          <cell r="L207" t="str">
            <v>City of Cumming</v>
          </cell>
          <cell r="M207" t="str">
            <v>649 N. 44th Street</v>
          </cell>
          <cell r="N207" t="str">
            <v>Cumming IA  50061</v>
          </cell>
          <cell r="O207">
            <v>162</v>
          </cell>
        </row>
        <row r="208">
          <cell r="A208" t="str">
            <v>CURLEW</v>
          </cell>
          <cell r="B208">
            <v>684</v>
          </cell>
          <cell r="E208">
            <v>200</v>
          </cell>
          <cell r="F208">
            <v>6690090</v>
          </cell>
          <cell r="G208">
            <v>200</v>
          </cell>
          <cell r="H208" t="str">
            <v>16202201700000</v>
          </cell>
          <cell r="K208" t="str">
            <v>CURLEW</v>
          </cell>
          <cell r="L208" t="str">
            <v>City of Curlew</v>
          </cell>
          <cell r="M208" t="str">
            <v>PO Box 25</v>
          </cell>
          <cell r="N208" t="str">
            <v>Curlew, IA  50527</v>
          </cell>
          <cell r="O208">
            <v>62</v>
          </cell>
        </row>
        <row r="209">
          <cell r="A209" t="str">
            <v>CUSHING</v>
          </cell>
          <cell r="B209">
            <v>929</v>
          </cell>
          <cell r="E209">
            <v>201</v>
          </cell>
          <cell r="F209">
            <v>3684177</v>
          </cell>
          <cell r="G209">
            <v>201</v>
          </cell>
          <cell r="H209" t="str">
            <v>16202300100000</v>
          </cell>
          <cell r="K209" t="str">
            <v>CUSHING</v>
          </cell>
          <cell r="L209" t="str">
            <v>City of Cushing</v>
          </cell>
          <cell r="M209" t="str">
            <v>P.O. Box 14</v>
          </cell>
          <cell r="N209" t="str">
            <v>Cushing, IA  51018</v>
          </cell>
          <cell r="O209">
            <v>246</v>
          </cell>
        </row>
        <row r="210">
          <cell r="A210" t="str">
            <v>CYLINDER</v>
          </cell>
          <cell r="B210">
            <v>685</v>
          </cell>
          <cell r="E210">
            <v>202</v>
          </cell>
          <cell r="F210">
            <v>18692214</v>
          </cell>
          <cell r="G210">
            <v>202</v>
          </cell>
          <cell r="H210" t="str">
            <v>16202300200000</v>
          </cell>
          <cell r="K210" t="str">
            <v>CYLINDER</v>
          </cell>
          <cell r="L210" t="str">
            <v>CITY OF CYLINDER</v>
          </cell>
          <cell r="M210" t="str">
            <v>PO BOX 32</v>
          </cell>
          <cell r="N210" t="str">
            <v>CYLINDER, IA 50528</v>
          </cell>
          <cell r="O210">
            <v>110</v>
          </cell>
        </row>
        <row r="211">
          <cell r="A211" t="str">
            <v>DAKOTA CITY</v>
          </cell>
          <cell r="B211">
            <v>427</v>
          </cell>
          <cell r="E211">
            <v>203</v>
          </cell>
          <cell r="F211">
            <v>288969092</v>
          </cell>
          <cell r="G211">
            <v>203</v>
          </cell>
          <cell r="H211" t="str">
            <v>16202300300000</v>
          </cell>
          <cell r="K211" t="str">
            <v>DAKOTA CITY</v>
          </cell>
          <cell r="L211" t="str">
            <v>DAKOTA CITY, City Clerk/Treasurer</v>
          </cell>
          <cell r="M211" t="str">
            <v>PO Box 427</v>
          </cell>
          <cell r="N211" t="str">
            <v>Dakota City, IA 50529</v>
          </cell>
          <cell r="O211">
            <v>911</v>
          </cell>
        </row>
        <row r="212">
          <cell r="A212" t="str">
            <v>DALLAS CENTER</v>
          </cell>
          <cell r="B212">
            <v>230</v>
          </cell>
          <cell r="E212">
            <v>204</v>
          </cell>
          <cell r="F212">
            <v>12998604</v>
          </cell>
          <cell r="G212">
            <v>204</v>
          </cell>
          <cell r="H212" t="str">
            <v>16202300400000</v>
          </cell>
          <cell r="K212" t="str">
            <v>DALLAS CENTER</v>
          </cell>
          <cell r="L212" t="str">
            <v>City Clerk</v>
          </cell>
          <cell r="M212" t="str">
            <v>1502 Walnut Street</v>
          </cell>
          <cell r="N212" t="str">
            <v>Dallas Center, IA 50063</v>
          </cell>
          <cell r="O212">
            <v>1595</v>
          </cell>
        </row>
        <row r="213">
          <cell r="A213" t="str">
            <v>DANA</v>
          </cell>
          <cell r="B213">
            <v>347</v>
          </cell>
          <cell r="E213">
            <v>205</v>
          </cell>
          <cell r="F213">
            <v>1543871190</v>
          </cell>
          <cell r="G213">
            <v>205</v>
          </cell>
          <cell r="H213" t="str">
            <v>16202300500000</v>
          </cell>
          <cell r="K213" t="str">
            <v>DANA</v>
          </cell>
          <cell r="L213" t="str">
            <v>City Clerk</v>
          </cell>
          <cell r="M213" t="str">
            <v>1874 250th Street</v>
          </cell>
          <cell r="N213" t="str">
            <v>Grand Junction  IA  50107</v>
          </cell>
          <cell r="O213">
            <v>84</v>
          </cell>
        </row>
        <row r="214">
          <cell r="A214" t="str">
            <v>DANBURY</v>
          </cell>
          <cell r="B214">
            <v>930</v>
          </cell>
          <cell r="E214">
            <v>206</v>
          </cell>
          <cell r="F214">
            <v>19886951</v>
          </cell>
          <cell r="G214">
            <v>206</v>
          </cell>
          <cell r="H214" t="str">
            <v>16202300600000</v>
          </cell>
          <cell r="K214" t="str">
            <v>DANBURY</v>
          </cell>
          <cell r="L214" t="str">
            <v>DANBURY CITY CLERK / TREASURER</v>
          </cell>
          <cell r="M214" t="str">
            <v>PO BOX 336</v>
          </cell>
          <cell r="N214" t="str">
            <v>DANBURY, IA 51019-0336</v>
          </cell>
          <cell r="O214">
            <v>384</v>
          </cell>
        </row>
        <row r="215">
          <cell r="A215" t="str">
            <v>DANVILLE</v>
          </cell>
          <cell r="B215">
            <v>268</v>
          </cell>
          <cell r="E215">
            <v>207</v>
          </cell>
          <cell r="F215">
            <v>369376080</v>
          </cell>
          <cell r="G215">
            <v>207</v>
          </cell>
          <cell r="H215" t="str">
            <v>16202300700000</v>
          </cell>
          <cell r="K215" t="str">
            <v>DANVILLE</v>
          </cell>
          <cell r="L215" t="str">
            <v>Danville City Clerk</v>
          </cell>
          <cell r="M215" t="str">
            <v>105 West Shepherd St, PO Box 265</v>
          </cell>
          <cell r="N215" t="str">
            <v xml:space="preserve">Danville, IA 52623 </v>
          </cell>
          <cell r="O215">
            <v>914</v>
          </cell>
        </row>
        <row r="216">
          <cell r="A216" t="str">
            <v>DAVENPORT</v>
          </cell>
          <cell r="B216">
            <v>773</v>
          </cell>
          <cell r="E216">
            <v>208</v>
          </cell>
          <cell r="F216">
            <v>9887373</v>
          </cell>
          <cell r="G216">
            <v>208</v>
          </cell>
          <cell r="H216" t="str">
            <v>16202300800000</v>
          </cell>
          <cell r="K216" t="str">
            <v>DAVENPORT</v>
          </cell>
          <cell r="L216" t="str">
            <v>City of Davenport, IA</v>
          </cell>
          <cell r="M216" t="str">
            <v>226 West 4th Street</v>
          </cell>
          <cell r="N216" t="str">
            <v>Davenport, IA   52801</v>
          </cell>
          <cell r="O216">
            <v>98359</v>
          </cell>
        </row>
        <row r="217">
          <cell r="A217" t="str">
            <v>DAVIS CITY</v>
          </cell>
          <cell r="B217">
            <v>246</v>
          </cell>
          <cell r="E217">
            <v>209</v>
          </cell>
          <cell r="F217">
            <v>31564790</v>
          </cell>
          <cell r="G217">
            <v>209</v>
          </cell>
          <cell r="H217" t="str">
            <v>16202300900000</v>
          </cell>
          <cell r="K217" t="str">
            <v>DAVIS CITY</v>
          </cell>
          <cell r="L217" t="str">
            <v>City of Davis City</v>
          </cell>
          <cell r="M217" t="str">
            <v>PO Box 109</v>
          </cell>
          <cell r="N217" t="str">
            <v>Davis City, IA 50065</v>
          </cell>
          <cell r="O217">
            <v>275</v>
          </cell>
        </row>
        <row r="218">
          <cell r="A218" t="str">
            <v>DAWSON</v>
          </cell>
          <cell r="B218">
            <v>231</v>
          </cell>
          <cell r="E218">
            <v>210</v>
          </cell>
          <cell r="F218">
            <v>14255083</v>
          </cell>
          <cell r="G218">
            <v>210</v>
          </cell>
          <cell r="H218" t="str">
            <v>16202301000000</v>
          </cell>
          <cell r="K218" t="str">
            <v>DAWSON</v>
          </cell>
          <cell r="L218" t="str">
            <v>CITY CLERK</v>
          </cell>
          <cell r="M218" t="str">
            <v>PO BOX 173</v>
          </cell>
          <cell r="N218" t="str">
            <v>DAWSON, IA 50066</v>
          </cell>
          <cell r="O218">
            <v>155</v>
          </cell>
        </row>
        <row r="219">
          <cell r="A219" t="str">
            <v>DAYTON</v>
          </cell>
          <cell r="B219">
            <v>902</v>
          </cell>
          <cell r="E219">
            <v>211</v>
          </cell>
          <cell r="F219">
            <v>11988533</v>
          </cell>
          <cell r="G219">
            <v>211</v>
          </cell>
          <cell r="H219" t="str">
            <v>16202301100000</v>
          </cell>
          <cell r="K219" t="str">
            <v>DAYTON</v>
          </cell>
          <cell r="L219" t="str">
            <v>City Clerk</v>
          </cell>
          <cell r="M219" t="str">
            <v>202 1st Avenue SW</v>
          </cell>
          <cell r="N219" t="str">
            <v>Dayton, IA  50530</v>
          </cell>
          <cell r="O219">
            <v>884</v>
          </cell>
        </row>
        <row r="220">
          <cell r="A220" t="str">
            <v>DE SOTO</v>
          </cell>
          <cell r="B220">
            <v>232</v>
          </cell>
          <cell r="E220">
            <v>212</v>
          </cell>
          <cell r="F220">
            <v>2797579</v>
          </cell>
          <cell r="G220">
            <v>212</v>
          </cell>
          <cell r="H220" t="str">
            <v>16202301200000</v>
          </cell>
          <cell r="K220" t="str">
            <v>DE SOTO</v>
          </cell>
          <cell r="L220" t="str">
            <v>City Clerk</v>
          </cell>
          <cell r="M220" t="str">
            <v>405 Walnut Street</v>
          </cell>
          <cell r="N220" t="str">
            <v>De Soto, Iowa  50069</v>
          </cell>
          <cell r="O220">
            <v>1009</v>
          </cell>
        </row>
        <row r="221">
          <cell r="A221" t="str">
            <v>DE WITT</v>
          </cell>
          <cell r="B221">
            <v>207</v>
          </cell>
          <cell r="E221">
            <v>213</v>
          </cell>
          <cell r="F221">
            <v>6739852</v>
          </cell>
          <cell r="G221">
            <v>213</v>
          </cell>
          <cell r="H221" t="str">
            <v>16202301300000</v>
          </cell>
          <cell r="K221" t="str">
            <v>DE WITT</v>
          </cell>
          <cell r="L221" t="str">
            <v>Director of Finance</v>
          </cell>
          <cell r="M221" t="str">
            <v>P.O. Box 407</v>
          </cell>
          <cell r="N221" t="str">
            <v>DeWitt, IA 52742</v>
          </cell>
          <cell r="O221">
            <v>5049</v>
          </cell>
        </row>
        <row r="222">
          <cell r="A222" t="str">
            <v>DECATUR CITY</v>
          </cell>
          <cell r="B222">
            <v>247</v>
          </cell>
          <cell r="E222">
            <v>214</v>
          </cell>
          <cell r="F222">
            <v>31087620</v>
          </cell>
          <cell r="G222">
            <v>214</v>
          </cell>
          <cell r="H222" t="str">
            <v>16202301400000</v>
          </cell>
          <cell r="K222" t="str">
            <v>DECATUR CITY</v>
          </cell>
          <cell r="L222" t="str">
            <v>City of Decatur City</v>
          </cell>
          <cell r="M222" t="str">
            <v>PO Box C</v>
          </cell>
          <cell r="N222" t="str">
            <v>Decatur City, IA  50067</v>
          </cell>
          <cell r="O222">
            <v>199</v>
          </cell>
        </row>
        <row r="223">
          <cell r="A223" t="str">
            <v>DECORAH</v>
          </cell>
          <cell r="B223">
            <v>920</v>
          </cell>
          <cell r="E223">
            <v>215</v>
          </cell>
          <cell r="F223">
            <v>2869998</v>
          </cell>
          <cell r="G223">
            <v>215</v>
          </cell>
          <cell r="H223" t="str">
            <v>16202400100000</v>
          </cell>
          <cell r="K223" t="str">
            <v>DECORAH</v>
          </cell>
          <cell r="L223" t="str">
            <v>CITY OF DECORAH</v>
          </cell>
          <cell r="M223" t="str">
            <v>400 CLAIBORNE DR</v>
          </cell>
          <cell r="N223" t="str">
            <v>DECORAH IA 52101</v>
          </cell>
          <cell r="O223">
            <v>8172</v>
          </cell>
        </row>
        <row r="224">
          <cell r="A224" t="str">
            <v>DEDHAM</v>
          </cell>
          <cell r="B224">
            <v>118</v>
          </cell>
          <cell r="E224">
            <v>216</v>
          </cell>
          <cell r="F224">
            <v>6019784</v>
          </cell>
          <cell r="G224">
            <v>216</v>
          </cell>
          <cell r="H224" t="str">
            <v>16202400200000</v>
          </cell>
          <cell r="K224" t="str">
            <v>DEDHAM</v>
          </cell>
          <cell r="L224" t="str">
            <v>City Clerk</v>
          </cell>
          <cell r="M224" t="str">
            <v>PO Box 48</v>
          </cell>
          <cell r="N224" t="str">
            <v>Dedham, IA 51440</v>
          </cell>
          <cell r="O224">
            <v>280</v>
          </cell>
        </row>
        <row r="225">
          <cell r="A225" t="str">
            <v>DEEP RIVER</v>
          </cell>
          <cell r="B225">
            <v>744</v>
          </cell>
          <cell r="E225">
            <v>217</v>
          </cell>
          <cell r="F225">
            <v>1363467</v>
          </cell>
          <cell r="G225">
            <v>217</v>
          </cell>
          <cell r="H225" t="str">
            <v>16202400300000</v>
          </cell>
          <cell r="K225" t="str">
            <v>DEEP RIVER</v>
          </cell>
          <cell r="L225" t="str">
            <v>City of Deep River</v>
          </cell>
          <cell r="M225" t="str">
            <v>Box 262</v>
          </cell>
          <cell r="N225" t="str">
            <v>Deep River, Iowa 52222</v>
          </cell>
          <cell r="O225">
            <v>288</v>
          </cell>
        </row>
        <row r="226">
          <cell r="A226" t="str">
            <v>DEFIANCE</v>
          </cell>
          <cell r="B226">
            <v>787</v>
          </cell>
          <cell r="E226">
            <v>218</v>
          </cell>
          <cell r="F226">
            <v>15029358</v>
          </cell>
          <cell r="G226">
            <v>218</v>
          </cell>
          <cell r="H226" t="str">
            <v>16202400400000</v>
          </cell>
          <cell r="K226" t="str">
            <v>DEFIANCE</v>
          </cell>
          <cell r="L226" t="str">
            <v>CITY CLERK/TREASURER</v>
          </cell>
          <cell r="M226" t="str">
            <v>PO BOX 297</v>
          </cell>
          <cell r="N226" t="str">
            <v>DEFIANCE, IA 51527</v>
          </cell>
          <cell r="O226">
            <v>346</v>
          </cell>
        </row>
        <row r="227">
          <cell r="A227" t="str">
            <v>DELAWARE</v>
          </cell>
          <cell r="B227">
            <v>257</v>
          </cell>
          <cell r="E227">
            <v>219</v>
          </cell>
          <cell r="F227">
            <v>7151657</v>
          </cell>
          <cell r="G227">
            <v>219</v>
          </cell>
          <cell r="H227" t="str">
            <v>16202400500000</v>
          </cell>
          <cell r="K227" t="str">
            <v>DELAWARE</v>
          </cell>
          <cell r="L227" t="str">
            <v>{enter title}</v>
          </cell>
          <cell r="M227" t="str">
            <v>{enter address}</v>
          </cell>
          <cell r="N227" t="str">
            <v>{enter city, IA zip code}</v>
          </cell>
          <cell r="O227">
            <v>188</v>
          </cell>
        </row>
        <row r="228">
          <cell r="A228" t="str">
            <v>DELHI</v>
          </cell>
          <cell r="B228">
            <v>258</v>
          </cell>
          <cell r="E228">
            <v>220</v>
          </cell>
          <cell r="F228">
            <v>304281572</v>
          </cell>
          <cell r="G228">
            <v>220</v>
          </cell>
          <cell r="H228" t="str">
            <v>16202400600000</v>
          </cell>
          <cell r="K228" t="str">
            <v>DELHI</v>
          </cell>
          <cell r="L228" t="str">
            <v>City of Delhi</v>
          </cell>
          <cell r="M228" t="str">
            <v>316 Franklin St</v>
          </cell>
          <cell r="N228" t="str">
            <v>Delhi, Ia 52223</v>
          </cell>
          <cell r="O228">
            <v>458</v>
          </cell>
        </row>
        <row r="229">
          <cell r="A229" t="str">
            <v>DELMAR</v>
          </cell>
          <cell r="B229">
            <v>206</v>
          </cell>
          <cell r="E229">
            <v>221</v>
          </cell>
          <cell r="F229">
            <v>12089603</v>
          </cell>
          <cell r="G229">
            <v>221</v>
          </cell>
          <cell r="H229" t="str">
            <v>16202400700000</v>
          </cell>
          <cell r="K229" t="str">
            <v>DELMAR</v>
          </cell>
          <cell r="L229" t="str">
            <v>CITY CLERK</v>
          </cell>
          <cell r="M229" t="str">
            <v>P.O. BOX 175</v>
          </cell>
          <cell r="N229" t="str">
            <v>DELMAR, IA 52037</v>
          </cell>
          <cell r="O229">
            <v>514</v>
          </cell>
        </row>
        <row r="230">
          <cell r="A230" t="str">
            <v>DELOIT</v>
          </cell>
          <cell r="B230">
            <v>219</v>
          </cell>
          <cell r="E230">
            <v>222</v>
          </cell>
          <cell r="F230">
            <v>6073171</v>
          </cell>
          <cell r="G230">
            <v>222</v>
          </cell>
          <cell r="H230" t="str">
            <v>16202400800000</v>
          </cell>
          <cell r="K230" t="str">
            <v>DELOIT</v>
          </cell>
          <cell r="L230" t="str">
            <v>DELOIT CITY</v>
          </cell>
          <cell r="M230" t="str">
            <v>PO BOX 473</v>
          </cell>
          <cell r="N230" t="str">
            <v>DELOIT, IA  51441</v>
          </cell>
          <cell r="O230">
            <v>288</v>
          </cell>
        </row>
        <row r="231">
          <cell r="A231" t="str">
            <v>DELPHOS</v>
          </cell>
          <cell r="B231">
            <v>753</v>
          </cell>
          <cell r="E231">
            <v>223</v>
          </cell>
          <cell r="F231">
            <v>23050035</v>
          </cell>
          <cell r="G231">
            <v>223</v>
          </cell>
          <cell r="H231" t="str">
            <v>16202400900000</v>
          </cell>
          <cell r="K231" t="str">
            <v>DELPHOS</v>
          </cell>
          <cell r="L231" t="str">
            <v>City of Delphos</v>
          </cell>
          <cell r="M231" t="str">
            <v>1658 South Street</v>
          </cell>
          <cell r="N231" t="str">
            <v>Delphos, IA 50860</v>
          </cell>
          <cell r="O231">
            <v>25</v>
          </cell>
        </row>
        <row r="232">
          <cell r="A232" t="str">
            <v>DELTA</v>
          </cell>
          <cell r="B232">
            <v>501</v>
          </cell>
          <cell r="E232">
            <v>224</v>
          </cell>
          <cell r="F232">
            <v>2020393</v>
          </cell>
          <cell r="G232">
            <v>224</v>
          </cell>
          <cell r="H232" t="str">
            <v>16202401000000</v>
          </cell>
          <cell r="K232" t="str">
            <v>DELTA</v>
          </cell>
          <cell r="L232" t="str">
            <v>CITY CLERK</v>
          </cell>
          <cell r="M232" t="str">
            <v>104 N 2ND STREET W</v>
          </cell>
          <cell r="N232" t="str">
            <v>DELTA, IA 52550</v>
          </cell>
          <cell r="O232">
            <v>410</v>
          </cell>
        </row>
        <row r="233">
          <cell r="A233" t="str">
            <v>DENISON</v>
          </cell>
          <cell r="B233">
            <v>220</v>
          </cell>
          <cell r="E233">
            <v>225</v>
          </cell>
          <cell r="F233">
            <v>39471949</v>
          </cell>
          <cell r="G233">
            <v>225</v>
          </cell>
          <cell r="H233" t="str">
            <v>16202401100000</v>
          </cell>
          <cell r="K233" t="str">
            <v>DENISON</v>
          </cell>
          <cell r="L233" t="str">
            <v>City Clerk</v>
          </cell>
          <cell r="M233" t="str">
            <v>111 N. Main St.</v>
          </cell>
          <cell r="N233" t="str">
            <v>Denison, IA  51442</v>
          </cell>
          <cell r="O233">
            <v>7339</v>
          </cell>
        </row>
        <row r="234">
          <cell r="A234" t="str">
            <v>DENVER</v>
          </cell>
          <cell r="B234">
            <v>64</v>
          </cell>
          <cell r="E234">
            <v>226</v>
          </cell>
          <cell r="F234">
            <v>12655179</v>
          </cell>
          <cell r="G234">
            <v>226</v>
          </cell>
          <cell r="H234" t="str">
            <v>16202401200000</v>
          </cell>
          <cell r="K234" t="str">
            <v>DENVER</v>
          </cell>
          <cell r="L234" t="str">
            <v>CITY OF HUDSON</v>
          </cell>
          <cell r="M234" t="str">
            <v>100 WASHINGTON STREET</v>
          </cell>
          <cell r="N234" t="str">
            <v>DENVER, IOWA 50622</v>
          </cell>
          <cell r="O234">
            <v>1627</v>
          </cell>
        </row>
        <row r="235">
          <cell r="A235" t="str">
            <v>DERBY</v>
          </cell>
          <cell r="B235">
            <v>564</v>
          </cell>
          <cell r="E235">
            <v>227</v>
          </cell>
          <cell r="F235">
            <v>16907873</v>
          </cell>
          <cell r="G235">
            <v>227</v>
          </cell>
          <cell r="H235" t="str">
            <v>16202401300000</v>
          </cell>
          <cell r="K235" t="str">
            <v>DERBY</v>
          </cell>
          <cell r="L235" t="str">
            <v>City Clerk</v>
          </cell>
          <cell r="M235" t="str">
            <v>PO Box 68</v>
          </cell>
          <cell r="N235" t="str">
            <v>Derby, IA 50068</v>
          </cell>
          <cell r="O235">
            <v>131</v>
          </cell>
        </row>
        <row r="236">
          <cell r="A236" t="str">
            <v>DES MOINES</v>
          </cell>
          <cell r="B236">
            <v>717</v>
          </cell>
          <cell r="E236">
            <v>228</v>
          </cell>
          <cell r="F236">
            <v>216333601</v>
          </cell>
          <cell r="G236">
            <v>228</v>
          </cell>
          <cell r="H236" t="str">
            <v>16202500100000</v>
          </cell>
          <cell r="K236" t="str">
            <v>DES MOINES</v>
          </cell>
          <cell r="L236" t="str">
            <v>CITY OF DES MOINES, IOWA</v>
          </cell>
          <cell r="M236" t="str">
            <v>400 ROBERT D RAY DRIVE</v>
          </cell>
          <cell r="N236" t="str">
            <v>DES MOINES, IOWA  50909</v>
          </cell>
          <cell r="O236">
            <v>198682</v>
          </cell>
        </row>
        <row r="237">
          <cell r="A237" t="str">
            <v>DEXTER</v>
          </cell>
          <cell r="B237">
            <v>233</v>
          </cell>
          <cell r="E237">
            <v>229</v>
          </cell>
          <cell r="F237">
            <v>4298593</v>
          </cell>
          <cell r="G237">
            <v>229</v>
          </cell>
          <cell r="H237" t="str">
            <v>16202500200000</v>
          </cell>
          <cell r="K237" t="str">
            <v>DEXTER</v>
          </cell>
          <cell r="L237" t="str">
            <v>City Clerk</v>
          </cell>
          <cell r="M237" t="str">
            <v>911 State Street, PO Box 156</v>
          </cell>
          <cell r="N237" t="str">
            <v>Dexter, IA  50070</v>
          </cell>
          <cell r="O237">
            <v>689</v>
          </cell>
        </row>
        <row r="238">
          <cell r="A238" t="str">
            <v>DIAGONAL</v>
          </cell>
          <cell r="B238">
            <v>754</v>
          </cell>
          <cell r="E238">
            <v>230</v>
          </cell>
          <cell r="F238">
            <v>116061541</v>
          </cell>
          <cell r="G238">
            <v>230</v>
          </cell>
          <cell r="H238" t="str">
            <v>16202500300000</v>
          </cell>
          <cell r="K238" t="str">
            <v>DIAGONAL</v>
          </cell>
          <cell r="L238" t="str">
            <v>CITY CLERK</v>
          </cell>
          <cell r="M238" t="str">
            <v>308 BROADWAY STREET</v>
          </cell>
          <cell r="N238" t="str">
            <v>DIAGONAL, IA 50845</v>
          </cell>
          <cell r="O238">
            <v>312</v>
          </cell>
        </row>
        <row r="239">
          <cell r="A239" t="str">
            <v>DICKENS</v>
          </cell>
          <cell r="B239">
            <v>172</v>
          </cell>
          <cell r="E239">
            <v>231</v>
          </cell>
          <cell r="F239">
            <v>5224356</v>
          </cell>
          <cell r="G239">
            <v>231</v>
          </cell>
          <cell r="H239" t="str">
            <v>16202500400000</v>
          </cell>
          <cell r="K239" t="str">
            <v>DICKENS</v>
          </cell>
          <cell r="L239" t="str">
            <v>Dickens City Clerk</v>
          </cell>
          <cell r="M239" t="str">
            <v>PO Box 120</v>
          </cell>
          <cell r="N239" t="str">
            <v>Dickens, IA  51333</v>
          </cell>
          <cell r="O239">
            <v>202</v>
          </cell>
        </row>
        <row r="240">
          <cell r="A240" t="str">
            <v>DIKE</v>
          </cell>
          <cell r="B240">
            <v>355</v>
          </cell>
          <cell r="E240">
            <v>232</v>
          </cell>
          <cell r="F240">
            <v>45257950</v>
          </cell>
          <cell r="G240">
            <v>232</v>
          </cell>
          <cell r="H240" t="str">
            <v>16202500500000</v>
          </cell>
          <cell r="K240" t="str">
            <v>DIKE</v>
          </cell>
          <cell r="L240" t="str">
            <v>CITY OF DIKE</v>
          </cell>
          <cell r="M240" t="str">
            <v>540 MAIN STREET</v>
          </cell>
          <cell r="N240" t="str">
            <v>DIKE, IA  50624</v>
          </cell>
          <cell r="O240">
            <v>944</v>
          </cell>
        </row>
        <row r="241">
          <cell r="A241" t="str">
            <v>DIXON</v>
          </cell>
          <cell r="B241">
            <v>774</v>
          </cell>
          <cell r="E241">
            <v>233</v>
          </cell>
          <cell r="F241">
            <v>30442451</v>
          </cell>
          <cell r="G241">
            <v>233</v>
          </cell>
          <cell r="H241" t="str">
            <v>16202500600000</v>
          </cell>
          <cell r="K241" t="str">
            <v>DIXON</v>
          </cell>
          <cell r="L241" t="str">
            <v>City Clerk</v>
          </cell>
          <cell r="M241" t="str">
            <v>610 Davenport St, P.O. Box 116</v>
          </cell>
          <cell r="N241" t="str">
            <v>Dixon, IA  52745</v>
          </cell>
          <cell r="O241">
            <v>276</v>
          </cell>
        </row>
        <row r="242">
          <cell r="A242" t="str">
            <v>DOLLIVER</v>
          </cell>
          <cell r="B242">
            <v>304</v>
          </cell>
          <cell r="E242">
            <v>234</v>
          </cell>
          <cell r="F242">
            <v>85237962</v>
          </cell>
          <cell r="G242">
            <v>234</v>
          </cell>
          <cell r="H242" t="str">
            <v>16202500700000</v>
          </cell>
          <cell r="K242" t="str">
            <v>DOLLIVER</v>
          </cell>
          <cell r="L242" t="str">
            <v>CITY OF DOLLIVER</v>
          </cell>
          <cell r="M242" t="str">
            <v>P O BOX 508</v>
          </cell>
          <cell r="N242" t="str">
            <v>DOLLIVER, IA  50531</v>
          </cell>
          <cell r="O242">
            <v>77</v>
          </cell>
        </row>
        <row r="243">
          <cell r="A243" t="str">
            <v>DONAHUE</v>
          </cell>
          <cell r="B243">
            <v>775</v>
          </cell>
          <cell r="E243">
            <v>235</v>
          </cell>
          <cell r="F243">
            <v>6885595</v>
          </cell>
          <cell r="G243">
            <v>235</v>
          </cell>
          <cell r="H243" t="str">
            <v>16202500800000</v>
          </cell>
          <cell r="K243" t="str">
            <v>DONAHUE</v>
          </cell>
          <cell r="L243" t="str">
            <v>Christie Arp, City Clerk</v>
          </cell>
          <cell r="M243" t="str">
            <v>P.O. Box 79</v>
          </cell>
          <cell r="N243" t="str">
            <v>Donahue, Iowa 52746</v>
          </cell>
          <cell r="O243">
            <v>293</v>
          </cell>
        </row>
        <row r="244">
          <cell r="A244" t="str">
            <v>DONNELLSON</v>
          </cell>
          <cell r="B244">
            <v>529</v>
          </cell>
          <cell r="E244">
            <v>236</v>
          </cell>
          <cell r="F244">
            <v>14979398</v>
          </cell>
          <cell r="G244">
            <v>236</v>
          </cell>
          <cell r="H244" t="str">
            <v>16202500900000</v>
          </cell>
          <cell r="K244" t="str">
            <v>DONNELLSON</v>
          </cell>
          <cell r="L244" t="str">
            <v>CITY CLERK/TREASURER</v>
          </cell>
          <cell r="M244" t="str">
            <v>P.O. Box 50</v>
          </cell>
          <cell r="N244" t="str">
            <v>DONNELLSON, IA  52625</v>
          </cell>
          <cell r="O244">
            <v>963</v>
          </cell>
        </row>
        <row r="245">
          <cell r="A245" t="str">
            <v>DOON</v>
          </cell>
          <cell r="B245">
            <v>569</v>
          </cell>
          <cell r="E245">
            <v>237</v>
          </cell>
          <cell r="F245">
            <v>242146006</v>
          </cell>
          <cell r="G245">
            <v>237</v>
          </cell>
          <cell r="H245" t="str">
            <v>16202501000000</v>
          </cell>
          <cell r="K245" t="str">
            <v>DOON</v>
          </cell>
          <cell r="L245" t="str">
            <v>Doon City Clerk</v>
          </cell>
          <cell r="M245" t="str">
            <v>PO Box 37</v>
          </cell>
          <cell r="N245" t="str">
            <v>Doon, IA  51235-0037</v>
          </cell>
          <cell r="O245">
            <v>533</v>
          </cell>
        </row>
        <row r="246">
          <cell r="A246" t="str">
            <v>DOUGHERTY</v>
          </cell>
          <cell r="B246">
            <v>144</v>
          </cell>
          <cell r="E246">
            <v>238</v>
          </cell>
          <cell r="F246">
            <v>32001063</v>
          </cell>
          <cell r="G246">
            <v>238</v>
          </cell>
          <cell r="H246" t="str">
            <v>16202501100000</v>
          </cell>
          <cell r="K246" t="str">
            <v>DOUGHERTY</v>
          </cell>
          <cell r="L246" t="str">
            <v>CITY OF DOUGHERTY</v>
          </cell>
          <cell r="M246" t="str">
            <v>81 EAST PATRICK ST.</v>
          </cell>
          <cell r="N246" t="str">
            <v>DOUGHERTY IA 50433</v>
          </cell>
          <cell r="O246">
            <v>80</v>
          </cell>
        </row>
        <row r="247">
          <cell r="A247" t="str">
            <v>DOW CITY</v>
          </cell>
          <cell r="B247">
            <v>221</v>
          </cell>
          <cell r="E247">
            <v>239</v>
          </cell>
          <cell r="F247">
            <v>59243805</v>
          </cell>
          <cell r="G247">
            <v>239</v>
          </cell>
          <cell r="H247" t="str">
            <v>16202501200000</v>
          </cell>
          <cell r="K247" t="str">
            <v>DOW CITY</v>
          </cell>
          <cell r="L247" t="str">
            <v>City of Dow City</v>
          </cell>
          <cell r="M247" t="str">
            <v>117 N. Franklin Street, P.O. Box 315</v>
          </cell>
          <cell r="N247" t="str">
            <v>Dow City, IA 51528</v>
          </cell>
          <cell r="O247">
            <v>503</v>
          </cell>
        </row>
        <row r="248">
          <cell r="A248" t="str">
            <v>DOWS</v>
          </cell>
          <cell r="B248">
            <v>950</v>
          </cell>
          <cell r="E248">
            <v>240</v>
          </cell>
          <cell r="F248">
            <v>1170912125</v>
          </cell>
          <cell r="G248">
            <v>240</v>
          </cell>
          <cell r="H248" t="str">
            <v>16202501300000</v>
          </cell>
          <cell r="K248" t="str">
            <v>DOWS</v>
          </cell>
          <cell r="L248" t="str">
            <v>City of Dows</v>
          </cell>
          <cell r="M248" t="str">
            <v>P.O. Box 395</v>
          </cell>
          <cell r="N248" t="str">
            <v>Dows, Iowa 50071</v>
          </cell>
          <cell r="O248">
            <v>675</v>
          </cell>
        </row>
        <row r="249">
          <cell r="A249" t="str">
            <v>DRAKESVILLE</v>
          </cell>
          <cell r="B249">
            <v>243</v>
          </cell>
          <cell r="E249">
            <v>241</v>
          </cell>
          <cell r="F249">
            <v>49673356</v>
          </cell>
          <cell r="G249">
            <v>241</v>
          </cell>
          <cell r="H249" t="str">
            <v>16202501400000</v>
          </cell>
          <cell r="K249" t="str">
            <v>DRAKESVILLE</v>
          </cell>
          <cell r="L249" t="str">
            <v>City of Drakesville</v>
          </cell>
          <cell r="M249" t="str">
            <v>106 E Elm ST</v>
          </cell>
          <cell r="N249" t="str">
            <v>Drakesville, IA  52552</v>
          </cell>
          <cell r="O249">
            <v>185</v>
          </cell>
        </row>
        <row r="250">
          <cell r="A250" t="str">
            <v>DUBUQUE</v>
          </cell>
          <cell r="B250">
            <v>288</v>
          </cell>
          <cell r="E250">
            <v>242</v>
          </cell>
          <cell r="F250">
            <v>106346493</v>
          </cell>
          <cell r="G250">
            <v>242</v>
          </cell>
          <cell r="H250" t="str">
            <v>16202600100000</v>
          </cell>
          <cell r="K250" t="str">
            <v>DUBUQUE</v>
          </cell>
          <cell r="L250" t="str">
            <v>Finance Director</v>
          </cell>
          <cell r="M250" t="str">
            <v>50 W 13th St.</v>
          </cell>
          <cell r="N250" t="str">
            <v>Dubuque, IA 52001</v>
          </cell>
          <cell r="O250">
            <v>57686</v>
          </cell>
        </row>
        <row r="251">
          <cell r="A251" t="str">
            <v>DUMONT</v>
          </cell>
          <cell r="B251">
            <v>98</v>
          </cell>
          <cell r="E251">
            <v>243</v>
          </cell>
          <cell r="F251">
            <v>4558157</v>
          </cell>
          <cell r="G251">
            <v>243</v>
          </cell>
          <cell r="H251" t="str">
            <v>16202600200000</v>
          </cell>
          <cell r="K251" t="str">
            <v>DUMONT</v>
          </cell>
          <cell r="L251" t="str">
            <v>City of Dumont</v>
          </cell>
          <cell r="M251" t="str">
            <v>PO Box 303</v>
          </cell>
          <cell r="N251" t="str">
            <v>Dumont, IA  50625</v>
          </cell>
          <cell r="O251">
            <v>676</v>
          </cell>
        </row>
        <row r="252">
          <cell r="A252" t="str">
            <v>DUNCOMBE</v>
          </cell>
          <cell r="B252">
            <v>903</v>
          </cell>
          <cell r="E252">
            <v>244</v>
          </cell>
          <cell r="F252">
            <v>2991436</v>
          </cell>
          <cell r="G252">
            <v>244</v>
          </cell>
          <cell r="H252" t="str">
            <v>16202600300000</v>
          </cell>
          <cell r="K252" t="str">
            <v>DUNCOMBE</v>
          </cell>
          <cell r="L252" t="str">
            <v>CITY OF DUNCOMBE</v>
          </cell>
          <cell r="M252" t="str">
            <v>421 MAIN STREET P.O. BOX 38</v>
          </cell>
          <cell r="N252" t="str">
            <v>DUNCOMBE, IA 50532</v>
          </cell>
          <cell r="O252">
            <v>474</v>
          </cell>
        </row>
        <row r="253">
          <cell r="A253" t="str">
            <v>DUNDEE</v>
          </cell>
          <cell r="B253">
            <v>259</v>
          </cell>
          <cell r="E253">
            <v>245</v>
          </cell>
          <cell r="F253">
            <v>6843883</v>
          </cell>
          <cell r="G253">
            <v>245</v>
          </cell>
          <cell r="H253" t="str">
            <v>16202600400000</v>
          </cell>
          <cell r="K253" t="str">
            <v>DUNDEE</v>
          </cell>
          <cell r="L253" t="str">
            <v>City Clerk</v>
          </cell>
          <cell r="M253" t="str">
            <v>PO Box 218</v>
          </cell>
          <cell r="N253" t="str">
            <v>Dundee, IA 52038</v>
          </cell>
          <cell r="O253">
            <v>179</v>
          </cell>
        </row>
        <row r="254">
          <cell r="A254" t="str">
            <v>DUNKERTON</v>
          </cell>
          <cell r="B254">
            <v>47</v>
          </cell>
          <cell r="E254">
            <v>246</v>
          </cell>
          <cell r="F254">
            <v>4161539</v>
          </cell>
          <cell r="G254">
            <v>246</v>
          </cell>
          <cell r="H254" t="str">
            <v>16202700100000</v>
          </cell>
          <cell r="K254" t="str">
            <v>DUNKERTON</v>
          </cell>
          <cell r="L254" t="str">
            <v>City Clerk</v>
          </cell>
          <cell r="M254" t="str">
            <v>200 Tower Street</v>
          </cell>
          <cell r="N254" t="str">
            <v>Dunkerton, IA  50626</v>
          </cell>
          <cell r="O254">
            <v>749</v>
          </cell>
        </row>
        <row r="255">
          <cell r="A255" t="str">
            <v>DUNLAP</v>
          </cell>
          <cell r="B255">
            <v>400</v>
          </cell>
          <cell r="E255">
            <v>247</v>
          </cell>
          <cell r="F255">
            <v>4239288</v>
          </cell>
          <cell r="G255">
            <v>247</v>
          </cell>
          <cell r="H255" t="str">
            <v>16202700200000</v>
          </cell>
          <cell r="K255" t="str">
            <v>DUNLAP</v>
          </cell>
          <cell r="L255" t="str">
            <v>City Clerk</v>
          </cell>
          <cell r="M255" t="str">
            <v>716 Iowa Avenue</v>
          </cell>
          <cell r="N255" t="str">
            <v>Dunlap, IA 51529</v>
          </cell>
          <cell r="O255">
            <v>1139</v>
          </cell>
        </row>
        <row r="256">
          <cell r="A256" t="str">
            <v>DURANGO</v>
          </cell>
          <cell r="B256">
            <v>289</v>
          </cell>
          <cell r="E256">
            <v>248</v>
          </cell>
          <cell r="F256">
            <v>3611933</v>
          </cell>
          <cell r="G256">
            <v>248</v>
          </cell>
          <cell r="H256" t="str">
            <v>16202700300000</v>
          </cell>
          <cell r="K256" t="str">
            <v>DURANGO</v>
          </cell>
          <cell r="L256" t="str">
            <v>Durango City</v>
          </cell>
          <cell r="M256" t="str">
            <v>833 Hwy 52 N</v>
          </cell>
          <cell r="N256" t="str">
            <v>Durango, Iowa   52039</v>
          </cell>
          <cell r="O256">
            <v>24</v>
          </cell>
        </row>
        <row r="257">
          <cell r="A257" t="str">
            <v>DURANT</v>
          </cell>
          <cell r="B257">
            <v>137</v>
          </cell>
          <cell r="E257">
            <v>249</v>
          </cell>
          <cell r="F257">
            <v>3250543</v>
          </cell>
          <cell r="G257">
            <v>249</v>
          </cell>
          <cell r="H257" t="str">
            <v>16202700400000</v>
          </cell>
          <cell r="K257" t="str">
            <v>DURANT</v>
          </cell>
          <cell r="L257" t="str">
            <v>City of Durant</v>
          </cell>
          <cell r="M257" t="str">
            <v>402 6th Street PO Box 818</v>
          </cell>
          <cell r="N257" t="str">
            <v>Durant IA 52747-0818</v>
          </cell>
          <cell r="O257">
            <v>1677</v>
          </cell>
        </row>
        <row r="258">
          <cell r="A258" t="str">
            <v>DYERSVILLE</v>
          </cell>
          <cell r="B258">
            <v>290</v>
          </cell>
          <cell r="E258">
            <v>250</v>
          </cell>
          <cell r="F258">
            <v>62977054</v>
          </cell>
          <cell r="G258">
            <v>250</v>
          </cell>
          <cell r="H258" t="str">
            <v>16202700500000</v>
          </cell>
          <cell r="K258" t="str">
            <v>DYERSVILLE</v>
          </cell>
          <cell r="L258" t="str">
            <v>City Clerk</v>
          </cell>
          <cell r="M258" t="str">
            <v>340 1st Ave E</v>
          </cell>
          <cell r="N258" t="str">
            <v>Dyersville, IA 52040</v>
          </cell>
          <cell r="O258">
            <v>4035</v>
          </cell>
        </row>
        <row r="259">
          <cell r="A259" t="str">
            <v>DYSART</v>
          </cell>
          <cell r="B259">
            <v>827</v>
          </cell>
          <cell r="E259">
            <v>251</v>
          </cell>
          <cell r="F259">
            <v>52110211</v>
          </cell>
          <cell r="G259">
            <v>251</v>
          </cell>
          <cell r="H259" t="str">
            <v>16202700600000</v>
          </cell>
          <cell r="K259" t="str">
            <v>DYSART</v>
          </cell>
          <cell r="L259" t="str">
            <v>City Clerk</v>
          </cell>
          <cell r="M259" t="str">
            <v>601 Wilson Street, PO Box 686</v>
          </cell>
          <cell r="N259" t="str">
            <v>Dysart, IA  52224</v>
          </cell>
          <cell r="O259">
            <v>1303</v>
          </cell>
        </row>
        <row r="260">
          <cell r="A260" t="str">
            <v>EAGLE GROVE</v>
          </cell>
          <cell r="B260">
            <v>951</v>
          </cell>
          <cell r="E260">
            <v>252</v>
          </cell>
          <cell r="F260">
            <v>552100</v>
          </cell>
          <cell r="G260">
            <v>252</v>
          </cell>
          <cell r="H260" t="str">
            <v>16202700700000</v>
          </cell>
          <cell r="K260" t="str">
            <v>EAGLE GROVE</v>
          </cell>
          <cell r="L260" t="str">
            <v>Finanace Officer</v>
          </cell>
          <cell r="M260" t="str">
            <v>210 East Broadway  P.O. Box 165</v>
          </cell>
          <cell r="N260" t="str">
            <v>Eagle Grove, IA  50533</v>
          </cell>
          <cell r="O260">
            <v>3712</v>
          </cell>
        </row>
        <row r="261">
          <cell r="A261" t="str">
            <v>EARLHAM</v>
          </cell>
          <cell r="B261">
            <v>577</v>
          </cell>
          <cell r="E261">
            <v>253</v>
          </cell>
          <cell r="F261">
            <v>994953</v>
          </cell>
          <cell r="G261">
            <v>253</v>
          </cell>
          <cell r="H261" t="str">
            <v>16202700800000</v>
          </cell>
          <cell r="K261" t="str">
            <v>EARLHAM</v>
          </cell>
          <cell r="L261" t="str">
            <v>City of Earlham</v>
          </cell>
          <cell r="M261" t="str">
            <v>PO Box 518</v>
          </cell>
          <cell r="N261" t="str">
            <v>Earlham, Iowa 50072</v>
          </cell>
          <cell r="O261">
            <v>1298</v>
          </cell>
        </row>
        <row r="262">
          <cell r="A262" t="str">
            <v>EARLING</v>
          </cell>
          <cell r="B262">
            <v>788</v>
          </cell>
          <cell r="E262">
            <v>254</v>
          </cell>
          <cell r="F262">
            <v>3698529</v>
          </cell>
          <cell r="G262">
            <v>254</v>
          </cell>
          <cell r="H262" t="str">
            <v>16202700900000</v>
          </cell>
          <cell r="K262" t="str">
            <v>EARLING</v>
          </cell>
          <cell r="L262" t="str">
            <v>City of Earling</v>
          </cell>
          <cell r="M262" t="str">
            <v>PO Box 147</v>
          </cell>
          <cell r="N262" t="str">
            <v>Earling, IA 51530</v>
          </cell>
          <cell r="O262">
            <v>471</v>
          </cell>
        </row>
        <row r="263">
          <cell r="A263" t="str">
            <v>EARLVILLE</v>
          </cell>
          <cell r="B263">
            <v>260</v>
          </cell>
          <cell r="E263">
            <v>255</v>
          </cell>
          <cell r="F263">
            <v>2285115</v>
          </cell>
          <cell r="G263">
            <v>255</v>
          </cell>
          <cell r="H263" t="str">
            <v>16202701000000</v>
          </cell>
          <cell r="K263" t="str">
            <v>EARLVILLE</v>
          </cell>
          <cell r="L263" t="str">
            <v>CITY OF EARLVILLE</v>
          </cell>
          <cell r="M263" t="str">
            <v>19 NORTHERN AVE</v>
          </cell>
          <cell r="N263" t="str">
            <v>EARLVILLE, IA 52041</v>
          </cell>
          <cell r="O263">
            <v>900</v>
          </cell>
        </row>
        <row r="264">
          <cell r="A264" t="str">
            <v>EARLY</v>
          </cell>
          <cell r="B264">
            <v>762</v>
          </cell>
          <cell r="E264">
            <v>256</v>
          </cell>
          <cell r="F264">
            <v>14019111</v>
          </cell>
          <cell r="G264">
            <v>256</v>
          </cell>
          <cell r="H264" t="str">
            <v>16202800100000</v>
          </cell>
          <cell r="K264" t="str">
            <v>EARLY</v>
          </cell>
          <cell r="L264" t="str">
            <v xml:space="preserve">107 Main </v>
          </cell>
          <cell r="M264" t="str">
            <v>PO Box 411</v>
          </cell>
          <cell r="N264" t="str">
            <v>Early  IA  50535</v>
          </cell>
          <cell r="O264">
            <v>605</v>
          </cell>
        </row>
        <row r="265">
          <cell r="A265" t="str">
            <v>EAST PERU</v>
          </cell>
          <cell r="B265">
            <v>578</v>
          </cell>
          <cell r="E265">
            <v>257</v>
          </cell>
          <cell r="F265">
            <v>6863329</v>
          </cell>
          <cell r="G265">
            <v>257</v>
          </cell>
          <cell r="H265" t="str">
            <v>16202800200000</v>
          </cell>
          <cell r="K265" t="str">
            <v>EAST PERU</v>
          </cell>
          <cell r="L265" t="str">
            <v>City Clerk</v>
          </cell>
          <cell r="M265" t="str">
            <v>614 Brown Street</v>
          </cell>
          <cell r="N265" t="str">
            <v>East Peru, IA 50222</v>
          </cell>
          <cell r="O265">
            <v>153</v>
          </cell>
        </row>
        <row r="266">
          <cell r="A266" t="str">
            <v>EDDYVILLE</v>
          </cell>
          <cell r="B266">
            <v>865</v>
          </cell>
          <cell r="E266">
            <v>258</v>
          </cell>
          <cell r="F266">
            <v>27209278</v>
          </cell>
          <cell r="G266">
            <v>258</v>
          </cell>
          <cell r="H266" t="str">
            <v>16202800300000</v>
          </cell>
          <cell r="K266" t="str">
            <v>EDDYVILLE</v>
          </cell>
          <cell r="L266" t="str">
            <v>City Clerk/Treasurer</v>
          </cell>
          <cell r="M266" t="str">
            <v>P.O. Box 518</v>
          </cell>
          <cell r="N266" t="str">
            <v>Eddyville, IA 52553</v>
          </cell>
          <cell r="O266">
            <v>1064</v>
          </cell>
        </row>
        <row r="267">
          <cell r="A267" t="str">
            <v>EDGEWOOD</v>
          </cell>
          <cell r="B267">
            <v>183</v>
          </cell>
          <cell r="E267">
            <v>259</v>
          </cell>
          <cell r="F267">
            <v>4957933</v>
          </cell>
          <cell r="G267">
            <v>259</v>
          </cell>
          <cell r="H267" t="str">
            <v>16202800400000</v>
          </cell>
          <cell r="K267" t="str">
            <v>EDGEWOOD</v>
          </cell>
          <cell r="L267" t="str">
            <v>City of Edgewood</v>
          </cell>
          <cell r="M267" t="str">
            <v>203 W Union  PO Box 397</v>
          </cell>
          <cell r="N267" t="str">
            <v>Edgewood, IA 52042</v>
          </cell>
          <cell r="O267">
            <v>923</v>
          </cell>
        </row>
        <row r="268">
          <cell r="A268" t="str">
            <v>ELBERON</v>
          </cell>
          <cell r="B268">
            <v>828</v>
          </cell>
          <cell r="E268">
            <v>260</v>
          </cell>
          <cell r="F268">
            <v>33442418</v>
          </cell>
          <cell r="G268">
            <v>260</v>
          </cell>
          <cell r="H268" t="str">
            <v>16202800500000</v>
          </cell>
          <cell r="K268" t="str">
            <v>ELBERON</v>
          </cell>
          <cell r="L268" t="str">
            <v>CITY CLERK</v>
          </cell>
          <cell r="M268" t="str">
            <v>PO BOX 144</v>
          </cell>
          <cell r="N268" t="str">
            <v>ELBERON IA 52225</v>
          </cell>
          <cell r="O268">
            <v>245</v>
          </cell>
        </row>
        <row r="269">
          <cell r="A269" t="str">
            <v>ELDON</v>
          </cell>
          <cell r="B269">
            <v>866</v>
          </cell>
          <cell r="E269">
            <v>261</v>
          </cell>
          <cell r="F269">
            <v>6911647</v>
          </cell>
          <cell r="G269">
            <v>261</v>
          </cell>
          <cell r="H269" t="str">
            <v>16202800700000</v>
          </cell>
          <cell r="K269" t="str">
            <v>ELDON</v>
          </cell>
          <cell r="L269" t="str">
            <v>City of Eldon</v>
          </cell>
          <cell r="M269" t="str">
            <v>421 W Elm Street</v>
          </cell>
          <cell r="N269" t="str">
            <v>Eldon, Iowa 52554</v>
          </cell>
          <cell r="O269">
            <v>998</v>
          </cell>
        </row>
        <row r="270">
          <cell r="A270" t="str">
            <v>ELDORA</v>
          </cell>
          <cell r="B270">
            <v>391</v>
          </cell>
          <cell r="E270">
            <v>262</v>
          </cell>
          <cell r="F270">
            <v>22018764</v>
          </cell>
          <cell r="G270">
            <v>262</v>
          </cell>
          <cell r="H270" t="str">
            <v>16202800800000</v>
          </cell>
          <cell r="K270" t="str">
            <v>ELDORA</v>
          </cell>
          <cell r="L270" t="str">
            <v>City Clerk</v>
          </cell>
          <cell r="M270" t="str">
            <v>1442 Washington St</v>
          </cell>
          <cell r="N270" t="str">
            <v>Eldora, IA  50627</v>
          </cell>
          <cell r="O270">
            <v>3035</v>
          </cell>
        </row>
        <row r="271">
          <cell r="A271" t="str">
            <v>ELDRIDGE</v>
          </cell>
          <cell r="B271">
            <v>776</v>
          </cell>
          <cell r="E271">
            <v>263</v>
          </cell>
          <cell r="F271">
            <v>271952801</v>
          </cell>
          <cell r="G271">
            <v>263</v>
          </cell>
          <cell r="H271" t="str">
            <v>16202800900000</v>
          </cell>
          <cell r="K271" t="str">
            <v>ELDRIDGE</v>
          </cell>
          <cell r="L271" t="str">
            <v>City Clerk</v>
          </cell>
          <cell r="M271" t="str">
            <v>P. O. Box 375, 305 N. 3rd St.</v>
          </cell>
          <cell r="N271" t="str">
            <v>Eldridge, IA  52748</v>
          </cell>
          <cell r="O271">
            <v>4159</v>
          </cell>
        </row>
        <row r="272">
          <cell r="A272" t="str">
            <v>ELGIN</v>
          </cell>
          <cell r="B272">
            <v>312</v>
          </cell>
          <cell r="E272">
            <v>264</v>
          </cell>
          <cell r="F272">
            <v>4448416</v>
          </cell>
          <cell r="G272">
            <v>264</v>
          </cell>
          <cell r="H272" t="str">
            <v>16202801000000</v>
          </cell>
          <cell r="K272" t="str">
            <v>ELGIN</v>
          </cell>
          <cell r="L272" t="str">
            <v>City of Elgin</v>
          </cell>
          <cell r="M272" t="str">
            <v>212 Main St</v>
          </cell>
          <cell r="N272" t="str">
            <v>Elgin, IA 52141</v>
          </cell>
          <cell r="O272">
            <v>676</v>
          </cell>
        </row>
        <row r="273">
          <cell r="A273" t="str">
            <v>ELK HORN</v>
          </cell>
          <cell r="B273">
            <v>789</v>
          </cell>
          <cell r="E273">
            <v>266</v>
          </cell>
          <cell r="F273">
            <v>17592828</v>
          </cell>
          <cell r="G273">
            <v>266</v>
          </cell>
          <cell r="H273" t="str">
            <v>16202801200000</v>
          </cell>
          <cell r="K273" t="str">
            <v>ELK HORN</v>
          </cell>
          <cell r="L273" t="str">
            <v>City Clerk</v>
          </cell>
          <cell r="M273" t="str">
            <v>PO Box 216</v>
          </cell>
          <cell r="N273" t="str">
            <v>Elk Horn, IA  51531</v>
          </cell>
          <cell r="O273">
            <v>649</v>
          </cell>
        </row>
        <row r="274">
          <cell r="A274" t="str">
            <v>ELK RUN HEIGHTS</v>
          </cell>
          <cell r="B274">
            <v>48</v>
          </cell>
          <cell r="E274">
            <v>267</v>
          </cell>
          <cell r="F274">
            <v>1150683466</v>
          </cell>
          <cell r="G274">
            <v>267</v>
          </cell>
          <cell r="H274" t="str">
            <v>16202900100000</v>
          </cell>
          <cell r="K274" t="str">
            <v>ELK RUN HEIGHTS</v>
          </cell>
          <cell r="L274" t="str">
            <v>ELK RUN HEIGHTS CITY</v>
          </cell>
          <cell r="M274" t="str">
            <v>5042 LAFAYETTE ROAD</v>
          </cell>
          <cell r="N274" t="str">
            <v>ELK RUN HEIGHTS, IA 50707</v>
          </cell>
          <cell r="O274">
            <v>1052</v>
          </cell>
        </row>
        <row r="275">
          <cell r="A275" t="str">
            <v>ELKADER</v>
          </cell>
          <cell r="B275">
            <v>184</v>
          </cell>
          <cell r="E275">
            <v>268</v>
          </cell>
          <cell r="F275">
            <v>32664360</v>
          </cell>
          <cell r="G275">
            <v>268</v>
          </cell>
          <cell r="H275" t="str">
            <v>16202900200000</v>
          </cell>
          <cell r="K275" t="str">
            <v>ELKADER</v>
          </cell>
          <cell r="L275" t="str">
            <v>City Clerk</v>
          </cell>
          <cell r="M275" t="str">
            <v>207 N. Main Street</v>
          </cell>
          <cell r="N275" t="str">
            <v>Elkader IA 52043</v>
          </cell>
          <cell r="O275">
            <v>1465</v>
          </cell>
        </row>
        <row r="276">
          <cell r="A276" t="str">
            <v>ELKHART</v>
          </cell>
          <cell r="B276">
            <v>718</v>
          </cell>
          <cell r="E276">
            <v>269</v>
          </cell>
          <cell r="F276">
            <v>71227945</v>
          </cell>
          <cell r="G276">
            <v>269</v>
          </cell>
          <cell r="H276" t="str">
            <v>16202900300000</v>
          </cell>
          <cell r="K276" t="str">
            <v>ELKHART</v>
          </cell>
          <cell r="L276" t="str">
            <v>ELKHART CITY CLERK</v>
          </cell>
          <cell r="M276" t="str">
            <v>260 NW MAIN ST  PO BOX 77</v>
          </cell>
          <cell r="N276" t="str">
            <v>ELKHART IA 50073</v>
          </cell>
          <cell r="O276">
            <v>362</v>
          </cell>
        </row>
        <row r="277">
          <cell r="A277" t="str">
            <v>ELKPORT</v>
          </cell>
          <cell r="B277">
            <v>185</v>
          </cell>
          <cell r="E277">
            <v>270</v>
          </cell>
          <cell r="F277">
            <v>14990484</v>
          </cell>
          <cell r="G277">
            <v>270</v>
          </cell>
          <cell r="H277" t="str">
            <v>16202900400000</v>
          </cell>
          <cell r="K277" t="str">
            <v>ELKPORT</v>
          </cell>
          <cell r="L277" t="str">
            <v>Una Groth</v>
          </cell>
          <cell r="M277" t="str">
            <v>453 Main St</v>
          </cell>
          <cell r="N277" t="str">
            <v>Elkport, IA 52044</v>
          </cell>
          <cell r="O277">
            <v>88</v>
          </cell>
        </row>
        <row r="278">
          <cell r="A278" t="str">
            <v>ELLIOTT</v>
          </cell>
          <cell r="B278">
            <v>645</v>
          </cell>
          <cell r="E278">
            <v>271</v>
          </cell>
          <cell r="F278">
            <v>221680897</v>
          </cell>
          <cell r="G278">
            <v>271</v>
          </cell>
          <cell r="H278" t="str">
            <v>16202900500000</v>
          </cell>
          <cell r="K278" t="str">
            <v>ELLIOTT</v>
          </cell>
          <cell r="L278" t="str">
            <v>Elliott City</v>
          </cell>
          <cell r="M278" t="str">
            <v>PO Box 57</v>
          </cell>
          <cell r="N278" t="str">
            <v>Elliott, IA  51532</v>
          </cell>
          <cell r="O278">
            <v>402</v>
          </cell>
        </row>
        <row r="279">
          <cell r="A279" t="str">
            <v>ELLSTON</v>
          </cell>
          <cell r="B279">
            <v>755</v>
          </cell>
          <cell r="E279">
            <v>272</v>
          </cell>
          <cell r="F279">
            <v>411859351</v>
          </cell>
          <cell r="G279">
            <v>272</v>
          </cell>
          <cell r="H279" t="str">
            <v>16203000100000</v>
          </cell>
          <cell r="K279" t="str">
            <v>ELLSTON</v>
          </cell>
          <cell r="L279" t="str">
            <v>City Clerk</v>
          </cell>
          <cell r="M279" t="str">
            <v>PO Box 1</v>
          </cell>
          <cell r="N279" t="str">
            <v>Ellston, IA  50074-0001</v>
          </cell>
          <cell r="O279">
            <v>57</v>
          </cell>
        </row>
        <row r="280">
          <cell r="A280" t="str">
            <v>ELLSWORTH</v>
          </cell>
          <cell r="B280">
            <v>372</v>
          </cell>
          <cell r="E280">
            <v>273</v>
          </cell>
          <cell r="F280">
            <v>84274820</v>
          </cell>
          <cell r="G280">
            <v>273</v>
          </cell>
          <cell r="H280" t="str">
            <v>16203000200000</v>
          </cell>
          <cell r="K280" t="str">
            <v>ELLSWORTH</v>
          </cell>
          <cell r="L280" t="str">
            <v>CITY CLERK</v>
          </cell>
          <cell r="M280" t="str">
            <v>1528 DEWITT ST.</v>
          </cell>
          <cell r="N280" t="str">
            <v>ELLSWORTH, IA 50075-0310</v>
          </cell>
          <cell r="O280">
            <v>531</v>
          </cell>
        </row>
        <row r="281">
          <cell r="A281" t="str">
            <v>ELMA</v>
          </cell>
          <cell r="B281">
            <v>422</v>
          </cell>
          <cell r="E281">
            <v>274</v>
          </cell>
          <cell r="F281">
            <v>214201408</v>
          </cell>
          <cell r="G281">
            <v>274</v>
          </cell>
          <cell r="H281" t="str">
            <v>16203000300000</v>
          </cell>
          <cell r="K281" t="str">
            <v>ELMA</v>
          </cell>
          <cell r="L281" t="str">
            <v>Jim Johnson Treasurer</v>
          </cell>
          <cell r="M281" t="str">
            <v>P.O.497 409 Main St.</v>
          </cell>
          <cell r="N281" t="str">
            <v>Elma, Iowa 50628</v>
          </cell>
          <cell r="O281">
            <v>598</v>
          </cell>
        </row>
        <row r="282">
          <cell r="A282" t="str">
            <v>ELY</v>
          </cell>
          <cell r="B282">
            <v>543</v>
          </cell>
          <cell r="E282">
            <v>275</v>
          </cell>
          <cell r="F282">
            <v>543346976</v>
          </cell>
          <cell r="G282">
            <v>275</v>
          </cell>
          <cell r="H282" t="str">
            <v>16203000400000</v>
          </cell>
          <cell r="K282" t="str">
            <v>ELY</v>
          </cell>
          <cell r="L282" t="str">
            <v>City Clerk/Administrator</v>
          </cell>
          <cell r="M282" t="str">
            <v>PO Box 248, 1570 Rowley St.</v>
          </cell>
          <cell r="N282" t="str">
            <v>Ely, IA 52227</v>
          </cell>
          <cell r="O282">
            <v>1149</v>
          </cell>
        </row>
        <row r="283">
          <cell r="A283" t="str">
            <v>EMERSON</v>
          </cell>
          <cell r="B283">
            <v>616</v>
          </cell>
          <cell r="E283">
            <v>276</v>
          </cell>
          <cell r="F283">
            <v>202893442</v>
          </cell>
          <cell r="G283">
            <v>276</v>
          </cell>
          <cell r="H283" t="str">
            <v>16203000600000</v>
          </cell>
          <cell r="K283" t="str">
            <v>EMERSON</v>
          </cell>
          <cell r="L283" t="str">
            <v>City of Emerson</v>
          </cell>
          <cell r="M283" t="str">
            <v>410 Manchester St</v>
          </cell>
          <cell r="N283" t="str">
            <v>Emerson, IA  51533</v>
          </cell>
          <cell r="O283">
            <v>480</v>
          </cell>
        </row>
        <row r="284">
          <cell r="A284" t="str">
            <v>EMMETSBURG</v>
          </cell>
          <cell r="B284">
            <v>686</v>
          </cell>
          <cell r="E284">
            <v>277</v>
          </cell>
          <cell r="F284">
            <v>478995532</v>
          </cell>
          <cell r="G284">
            <v>277</v>
          </cell>
          <cell r="H284" t="str">
            <v>16203000700000</v>
          </cell>
          <cell r="K284" t="str">
            <v>EMMETSBURG</v>
          </cell>
          <cell r="L284" t="str">
            <v>City Clerk</v>
          </cell>
          <cell r="M284" t="str">
            <v>2021 Main Street</v>
          </cell>
          <cell r="N284" t="str">
            <v>Emmetsburg, IA 50536</v>
          </cell>
          <cell r="O284">
            <v>3958</v>
          </cell>
        </row>
        <row r="285">
          <cell r="A285" t="str">
            <v>EPWORTH</v>
          </cell>
          <cell r="B285">
            <v>291</v>
          </cell>
          <cell r="E285">
            <v>278</v>
          </cell>
          <cell r="F285">
            <v>10988088</v>
          </cell>
          <cell r="G285">
            <v>278</v>
          </cell>
          <cell r="H285" t="str">
            <v>16203000800000</v>
          </cell>
          <cell r="K285" t="str">
            <v>EPWORTH</v>
          </cell>
          <cell r="L285" t="str">
            <v>City of Epworth</v>
          </cell>
          <cell r="M285" t="str">
            <v>191 Jacoby Drive East</v>
          </cell>
          <cell r="N285" t="str">
            <v>Epworth, IA 52045</v>
          </cell>
          <cell r="O285">
            <v>1428</v>
          </cell>
        </row>
        <row r="286">
          <cell r="A286" t="str">
            <v>ESSEX</v>
          </cell>
          <cell r="B286">
            <v>677</v>
          </cell>
          <cell r="E286">
            <v>279</v>
          </cell>
          <cell r="F286">
            <v>13818126</v>
          </cell>
          <cell r="G286">
            <v>279</v>
          </cell>
          <cell r="H286" t="str">
            <v>16203000900000</v>
          </cell>
          <cell r="K286" t="str">
            <v>ESSEX</v>
          </cell>
          <cell r="L286" t="str">
            <v>City Clerk</v>
          </cell>
          <cell r="M286" t="str">
            <v>412 Iowa Avenue</v>
          </cell>
          <cell r="N286" t="str">
            <v>Essex, IA 51638</v>
          </cell>
          <cell r="O286">
            <v>884</v>
          </cell>
        </row>
        <row r="287">
          <cell r="A287" t="str">
            <v>ESTHERVILLE</v>
          </cell>
          <cell r="B287">
            <v>305</v>
          </cell>
          <cell r="E287">
            <v>280</v>
          </cell>
          <cell r="F287">
            <v>358256197</v>
          </cell>
          <cell r="G287">
            <v>280</v>
          </cell>
          <cell r="H287" t="str">
            <v>16203001000000</v>
          </cell>
          <cell r="K287" t="str">
            <v>ESTHERVILLE</v>
          </cell>
          <cell r="L287" t="str">
            <v>City of Estherville  City Clerk</v>
          </cell>
          <cell r="M287" t="str">
            <v>2 North 7th Street</v>
          </cell>
          <cell r="N287" t="str">
            <v>Estherville IA 51334</v>
          </cell>
          <cell r="O287">
            <v>6656</v>
          </cell>
        </row>
        <row r="288">
          <cell r="A288" t="str">
            <v>EVANSDALE</v>
          </cell>
          <cell r="B288">
            <v>49</v>
          </cell>
          <cell r="E288">
            <v>281</v>
          </cell>
          <cell r="F288">
            <v>218846382</v>
          </cell>
          <cell r="G288">
            <v>281</v>
          </cell>
          <cell r="H288" t="str">
            <v>16203001100000</v>
          </cell>
          <cell r="K288" t="str">
            <v>EVANSDALE</v>
          </cell>
          <cell r="L288" t="str">
            <v>CITY CLERK</v>
          </cell>
          <cell r="M288" t="str">
            <v>123 N. EVANS ROAD</v>
          </cell>
          <cell r="N288" t="str">
            <v>EVANSDALE, IA  50707</v>
          </cell>
          <cell r="O288">
            <v>4526</v>
          </cell>
        </row>
        <row r="289">
          <cell r="A289" t="str">
            <v>EVERLY</v>
          </cell>
          <cell r="B289">
            <v>173</v>
          </cell>
          <cell r="E289">
            <v>282</v>
          </cell>
          <cell r="F289">
            <v>364527286</v>
          </cell>
          <cell r="G289">
            <v>282</v>
          </cell>
          <cell r="H289" t="str">
            <v>16203100100000</v>
          </cell>
          <cell r="K289" t="str">
            <v>EVERLY</v>
          </cell>
          <cell r="L289" t="str">
            <v>City of Everly</v>
          </cell>
          <cell r="M289" t="str">
            <v>PO Box 197</v>
          </cell>
          <cell r="N289" t="str">
            <v>Everly  IA  51338</v>
          </cell>
          <cell r="O289">
            <v>647</v>
          </cell>
        </row>
        <row r="290">
          <cell r="A290" t="str">
            <v>EXIRA</v>
          </cell>
          <cell r="B290">
            <v>29</v>
          </cell>
          <cell r="E290">
            <v>283</v>
          </cell>
          <cell r="F290">
            <v>5033994</v>
          </cell>
          <cell r="G290">
            <v>283</v>
          </cell>
          <cell r="H290" t="str">
            <v>16203100200000</v>
          </cell>
          <cell r="K290" t="str">
            <v>EXIRA</v>
          </cell>
          <cell r="L290" t="str">
            <v>City of Exira</v>
          </cell>
          <cell r="M290" t="str">
            <v>108 E. Washington</v>
          </cell>
          <cell r="N290" t="str">
            <v>Exira, IA 50076</v>
          </cell>
          <cell r="O290">
            <v>810</v>
          </cell>
        </row>
        <row r="291">
          <cell r="A291" t="str">
            <v>EXLINE</v>
          </cell>
          <cell r="B291">
            <v>18</v>
          </cell>
          <cell r="E291">
            <v>284</v>
          </cell>
          <cell r="F291">
            <v>2052887</v>
          </cell>
          <cell r="G291">
            <v>284</v>
          </cell>
          <cell r="H291" t="str">
            <v>16203100300000</v>
          </cell>
          <cell r="K291" t="str">
            <v>EXLINE</v>
          </cell>
          <cell r="L291" t="str">
            <v>EXLINE CITY</v>
          </cell>
          <cell r="M291" t="str">
            <v>PO BOX 101</v>
          </cell>
          <cell r="N291" t="str">
            <v>EXLINE, IOWA 52555</v>
          </cell>
          <cell r="O291">
            <v>191</v>
          </cell>
        </row>
        <row r="292">
          <cell r="A292" t="str">
            <v>FAIRBANK</v>
          </cell>
          <cell r="B292">
            <v>74</v>
          </cell>
          <cell r="E292">
            <v>285</v>
          </cell>
          <cell r="F292">
            <v>4296967</v>
          </cell>
          <cell r="G292">
            <v>285</v>
          </cell>
          <cell r="H292" t="str">
            <v>16203100400000</v>
          </cell>
          <cell r="K292" t="str">
            <v>FAIRBANK</v>
          </cell>
          <cell r="L292" t="str">
            <v>City of Fairbank</v>
          </cell>
          <cell r="M292" t="str">
            <v>116 East Main Street  PO Box 447</v>
          </cell>
          <cell r="N292" t="str">
            <v>Fairbank, IA 50629-0447</v>
          </cell>
          <cell r="O292">
            <v>1041</v>
          </cell>
        </row>
        <row r="293">
          <cell r="A293" t="str">
            <v>FAIRFAX</v>
          </cell>
          <cell r="B293">
            <v>544</v>
          </cell>
          <cell r="E293">
            <v>286</v>
          </cell>
          <cell r="F293">
            <v>133768928</v>
          </cell>
          <cell r="G293">
            <v>286</v>
          </cell>
          <cell r="H293" t="str">
            <v>16203100500000</v>
          </cell>
          <cell r="K293" t="str">
            <v>FAIRFAX</v>
          </cell>
          <cell r="L293" t="str">
            <v>City Clerk/Treasurer</v>
          </cell>
          <cell r="M293" t="str">
            <v>PO Box 337</v>
          </cell>
          <cell r="N293" t="str">
            <v>Fairfax, IA  52228</v>
          </cell>
          <cell r="O293">
            <v>889</v>
          </cell>
        </row>
        <row r="294">
          <cell r="A294" t="str">
            <v>FAIRFIELD</v>
          </cell>
          <cell r="B294">
            <v>476</v>
          </cell>
          <cell r="E294">
            <v>287</v>
          </cell>
          <cell r="F294">
            <v>7299702</v>
          </cell>
          <cell r="G294">
            <v>287</v>
          </cell>
          <cell r="H294" t="str">
            <v>16203100600000</v>
          </cell>
          <cell r="K294" t="str">
            <v>FAIRFIELD</v>
          </cell>
          <cell r="L294" t="str">
            <v>City of Fairfield</v>
          </cell>
          <cell r="M294" t="str">
            <v>118 South Main</v>
          </cell>
          <cell r="N294" t="str">
            <v>Fairfield, IA  52556</v>
          </cell>
          <cell r="O294">
            <v>9509</v>
          </cell>
        </row>
        <row r="295">
          <cell r="A295" t="str">
            <v>FARLEY</v>
          </cell>
          <cell r="B295">
            <v>292</v>
          </cell>
          <cell r="E295">
            <v>288</v>
          </cell>
          <cell r="F295">
            <v>3862274416</v>
          </cell>
          <cell r="G295">
            <v>288</v>
          </cell>
          <cell r="H295" t="str">
            <v>16203100700000</v>
          </cell>
          <cell r="K295" t="str">
            <v>FARLEY</v>
          </cell>
          <cell r="L295" t="str">
            <v>City Clerk</v>
          </cell>
          <cell r="M295" t="str">
            <v>301 1st St NE, PO Box 46</v>
          </cell>
          <cell r="N295" t="str">
            <v>Farley, IA 52046</v>
          </cell>
          <cell r="O295">
            <v>1334</v>
          </cell>
        </row>
        <row r="296">
          <cell r="A296" t="str">
            <v>FARMERSBURG</v>
          </cell>
          <cell r="B296">
            <v>186</v>
          </cell>
          <cell r="E296">
            <v>289</v>
          </cell>
          <cell r="F296">
            <v>1336700</v>
          </cell>
          <cell r="G296">
            <v>289</v>
          </cell>
          <cell r="H296" t="str">
            <v>16203100800000</v>
          </cell>
          <cell r="K296" t="str">
            <v>FARMERSBURG</v>
          </cell>
          <cell r="L296" t="str">
            <v>City Clerk</v>
          </cell>
          <cell r="M296" t="str">
            <v>PO Box 96</v>
          </cell>
          <cell r="N296" t="str">
            <v>Farmersburg, IA 52047-0096</v>
          </cell>
          <cell r="O296">
            <v>300</v>
          </cell>
        </row>
        <row r="297">
          <cell r="A297" t="str">
            <v>FARMINGTON</v>
          </cell>
          <cell r="B297">
            <v>857</v>
          </cell>
          <cell r="E297">
            <v>290</v>
          </cell>
          <cell r="F297">
            <v>357684753</v>
          </cell>
          <cell r="G297">
            <v>290</v>
          </cell>
          <cell r="H297" t="str">
            <v>16203100900000</v>
          </cell>
          <cell r="K297" t="str">
            <v>FARMINGTON</v>
          </cell>
          <cell r="L297" t="str">
            <v>CITY OF FARMINGTON</v>
          </cell>
          <cell r="M297" t="str">
            <v>203 ELM ST., PO BOX 477</v>
          </cell>
          <cell r="N297" t="str">
            <v>FARMINGTON, IA  52626</v>
          </cell>
          <cell r="O297">
            <v>756</v>
          </cell>
        </row>
        <row r="298">
          <cell r="A298" t="str">
            <v>FARNHAMVILLE</v>
          </cell>
          <cell r="B298">
            <v>103</v>
          </cell>
          <cell r="E298">
            <v>291</v>
          </cell>
          <cell r="F298">
            <v>93445934</v>
          </cell>
          <cell r="G298">
            <v>291</v>
          </cell>
          <cell r="H298" t="str">
            <v>16203101000000</v>
          </cell>
          <cell r="K298" t="str">
            <v>FARNHAMVILLE</v>
          </cell>
          <cell r="L298" t="str">
            <v>City of Farnhamville</v>
          </cell>
          <cell r="M298" t="str">
            <v>PO Box 97</v>
          </cell>
          <cell r="N298" t="str">
            <v>Farnhamville Iowa  50538</v>
          </cell>
          <cell r="O298">
            <v>430</v>
          </cell>
        </row>
        <row r="299">
          <cell r="A299" t="str">
            <v>FARRAGUT</v>
          </cell>
          <cell r="B299">
            <v>338</v>
          </cell>
          <cell r="E299">
            <v>292</v>
          </cell>
          <cell r="F299">
            <v>109270084</v>
          </cell>
          <cell r="G299">
            <v>292</v>
          </cell>
          <cell r="H299" t="str">
            <v>16203101100000</v>
          </cell>
          <cell r="K299" t="str">
            <v>FARRAGUT</v>
          </cell>
          <cell r="L299" t="str">
            <v>City Clerk</v>
          </cell>
          <cell r="M299" t="str">
            <v>PO Box 241</v>
          </cell>
          <cell r="N299" t="str">
            <v>Farragut, IA  51639</v>
          </cell>
          <cell r="O299">
            <v>509</v>
          </cell>
        </row>
        <row r="300">
          <cell r="A300" t="str">
            <v>FAYETTE</v>
          </cell>
          <cell r="B300">
            <v>313</v>
          </cell>
          <cell r="E300">
            <v>293</v>
          </cell>
          <cell r="F300">
            <v>3820017</v>
          </cell>
          <cell r="G300">
            <v>293</v>
          </cell>
          <cell r="H300" t="str">
            <v>16203101200000</v>
          </cell>
          <cell r="K300" t="str">
            <v>FAYETTE</v>
          </cell>
          <cell r="L300" t="str">
            <v>Fayette City Administator/Clerk</v>
          </cell>
          <cell r="M300" t="str">
            <v>PO Box 28, 11 S. Main St.</v>
          </cell>
          <cell r="N300" t="str">
            <v>Fayette  IA  52142-0028</v>
          </cell>
          <cell r="O300">
            <v>1300</v>
          </cell>
        </row>
        <row r="301">
          <cell r="A301" t="str">
            <v>FENTON</v>
          </cell>
          <cell r="B301">
            <v>520</v>
          </cell>
          <cell r="E301">
            <v>294</v>
          </cell>
          <cell r="F301">
            <v>16420065</v>
          </cell>
          <cell r="G301">
            <v>294</v>
          </cell>
          <cell r="H301" t="str">
            <v>16203101300000</v>
          </cell>
          <cell r="K301" t="str">
            <v>FENTON</v>
          </cell>
          <cell r="L301" t="str">
            <v>City of Fenton</v>
          </cell>
          <cell r="M301" t="str">
            <v>611 Maple St.</v>
          </cell>
          <cell r="N301" t="str">
            <v>Fenton, IA 50539-0200</v>
          </cell>
          <cell r="O301">
            <v>317</v>
          </cell>
        </row>
        <row r="302">
          <cell r="A302" t="str">
            <v>FERGUSON</v>
          </cell>
          <cell r="B302">
            <v>605</v>
          </cell>
          <cell r="E302">
            <v>295</v>
          </cell>
          <cell r="F302">
            <v>13572229</v>
          </cell>
          <cell r="G302">
            <v>295</v>
          </cell>
          <cell r="H302" t="str">
            <v>16203101400000</v>
          </cell>
          <cell r="K302" t="str">
            <v>FERGUSON</v>
          </cell>
          <cell r="L302" t="str">
            <v>FERGUSON CITY</v>
          </cell>
          <cell r="M302" t="str">
            <v>P. O. BOX 78</v>
          </cell>
          <cell r="N302" t="str">
            <v>FERGUSON, IA  50078</v>
          </cell>
          <cell r="O302">
            <v>126</v>
          </cell>
        </row>
        <row r="303">
          <cell r="A303" t="str">
            <v>FERTILE</v>
          </cell>
          <cell r="B303">
            <v>941</v>
          </cell>
          <cell r="E303">
            <v>296</v>
          </cell>
          <cell r="F303">
            <v>23964027</v>
          </cell>
          <cell r="G303">
            <v>296</v>
          </cell>
          <cell r="H303" t="str">
            <v>16203101500000</v>
          </cell>
          <cell r="K303" t="str">
            <v>FERTILE</v>
          </cell>
          <cell r="L303" t="str">
            <v>City of Fertile</v>
          </cell>
          <cell r="M303" t="str">
            <v>3494 Eagle Ave</v>
          </cell>
          <cell r="N303" t="str">
            <v>Fertile, IA  50434</v>
          </cell>
          <cell r="O303">
            <v>360</v>
          </cell>
        </row>
        <row r="304">
          <cell r="A304" t="str">
            <v>FLORIS</v>
          </cell>
          <cell r="B304">
            <v>244</v>
          </cell>
          <cell r="E304">
            <v>297</v>
          </cell>
          <cell r="F304">
            <v>167867388</v>
          </cell>
          <cell r="G304">
            <v>297</v>
          </cell>
          <cell r="H304" t="str">
            <v>16203101600000</v>
          </cell>
          <cell r="K304" t="str">
            <v>FLORIS</v>
          </cell>
          <cell r="L304" t="str">
            <v>City Clerk</v>
          </cell>
          <cell r="M304" t="str">
            <v>103 S. Monroe PO Box 37</v>
          </cell>
          <cell r="N304" t="str">
            <v>Floris, Iowa 52560</v>
          </cell>
          <cell r="O304">
            <v>153</v>
          </cell>
        </row>
        <row r="305">
          <cell r="A305" t="str">
            <v>FLOYD</v>
          </cell>
          <cell r="B305">
            <v>325</v>
          </cell>
          <cell r="E305">
            <v>298</v>
          </cell>
          <cell r="F305">
            <v>12223182</v>
          </cell>
          <cell r="G305">
            <v>298</v>
          </cell>
          <cell r="H305" t="str">
            <v>16203170100000</v>
          </cell>
          <cell r="K305" t="str">
            <v>FLOYD</v>
          </cell>
          <cell r="L305" t="str">
            <v>Floyd City, City Clerk</v>
          </cell>
          <cell r="M305" t="str">
            <v>PO Box 159</v>
          </cell>
          <cell r="N305" t="str">
            <v>Floyd, IA 50435-0159</v>
          </cell>
          <cell r="O305">
            <v>361</v>
          </cell>
        </row>
        <row r="306">
          <cell r="A306" t="str">
            <v>FONDA</v>
          </cell>
          <cell r="B306">
            <v>703</v>
          </cell>
          <cell r="E306">
            <v>299</v>
          </cell>
          <cell r="F306">
            <v>10389515</v>
          </cell>
          <cell r="G306">
            <v>299</v>
          </cell>
          <cell r="H306" t="str">
            <v>16203101700000</v>
          </cell>
          <cell r="K306" t="str">
            <v>FONDA</v>
          </cell>
          <cell r="L306" t="str">
            <v>City Clerk</v>
          </cell>
          <cell r="M306" t="str">
            <v>PO Box 367</v>
          </cell>
          <cell r="N306" t="str">
            <v>Fonda IA  50540-0367</v>
          </cell>
          <cell r="O306">
            <v>648</v>
          </cell>
        </row>
        <row r="307">
          <cell r="A307" t="str">
            <v>FONTANELLE</v>
          </cell>
          <cell r="B307">
            <v>3</v>
          </cell>
          <cell r="E307">
            <v>300</v>
          </cell>
          <cell r="F307">
            <v>9179512</v>
          </cell>
          <cell r="G307">
            <v>300</v>
          </cell>
          <cell r="H307" t="str">
            <v>16203101800000</v>
          </cell>
          <cell r="K307" t="str">
            <v>FONTANELLE</v>
          </cell>
          <cell r="L307" t="str">
            <v>FONTANELLE CITY CLERK</v>
          </cell>
          <cell r="M307" t="str">
            <v>PO BOX 128</v>
          </cell>
          <cell r="N307" t="str">
            <v>FONTANELLE, IA 50846-0128</v>
          </cell>
          <cell r="O307">
            <v>692</v>
          </cell>
        </row>
        <row r="308">
          <cell r="A308" t="str">
            <v>FOREST CITY</v>
          </cell>
          <cell r="B308">
            <v>912</v>
          </cell>
          <cell r="E308">
            <v>301</v>
          </cell>
          <cell r="F308">
            <v>18313003</v>
          </cell>
          <cell r="G308">
            <v>301</v>
          </cell>
          <cell r="H308" t="str">
            <v>16203101900000</v>
          </cell>
          <cell r="K308" t="str">
            <v>FOREST CITY</v>
          </cell>
          <cell r="L308" t="str">
            <v>City Administrator/Clerk</v>
          </cell>
          <cell r="M308" t="str">
            <v>305 North Clark St, P.O. Box 346</v>
          </cell>
          <cell r="N308" t="str">
            <v>Forest City, IA 50436</v>
          </cell>
          <cell r="O308">
            <v>4362</v>
          </cell>
        </row>
        <row r="309">
          <cell r="A309" t="str">
            <v>FORT ATKINSON</v>
          </cell>
          <cell r="B309">
            <v>921</v>
          </cell>
          <cell r="E309">
            <v>302</v>
          </cell>
          <cell r="F309">
            <v>3938913</v>
          </cell>
          <cell r="G309">
            <v>302</v>
          </cell>
          <cell r="H309" t="str">
            <v>16203102000000</v>
          </cell>
          <cell r="K309" t="str">
            <v>FORT ATKINSON</v>
          </cell>
          <cell r="L309" t="str">
            <v>City Clerk</v>
          </cell>
          <cell r="M309" t="str">
            <v>PO Box 36</v>
          </cell>
          <cell r="N309" t="str">
            <v>Fort Atkinson, IA   52144</v>
          </cell>
          <cell r="O309">
            <v>389</v>
          </cell>
        </row>
        <row r="310">
          <cell r="A310" t="str">
            <v>FORT DODGE</v>
          </cell>
          <cell r="B310">
            <v>904</v>
          </cell>
          <cell r="E310">
            <v>303</v>
          </cell>
          <cell r="F310">
            <v>37836522</v>
          </cell>
          <cell r="G310">
            <v>303</v>
          </cell>
          <cell r="H310" t="str">
            <v>16203200100000</v>
          </cell>
          <cell r="K310" t="str">
            <v>FORT DODGE</v>
          </cell>
          <cell r="L310" t="str">
            <v>City of Fort Dodge, IA</v>
          </cell>
          <cell r="M310" t="str">
            <v>819 1st Ave. S</v>
          </cell>
          <cell r="N310" t="str">
            <v>Fort Dodge, IA 50501</v>
          </cell>
          <cell r="O310">
            <v>25136</v>
          </cell>
        </row>
        <row r="311">
          <cell r="A311" t="str">
            <v>FORT MADISON</v>
          </cell>
          <cell r="B311">
            <v>530</v>
          </cell>
          <cell r="E311">
            <v>304</v>
          </cell>
          <cell r="F311">
            <v>2562558</v>
          </cell>
          <cell r="G311">
            <v>304</v>
          </cell>
          <cell r="H311" t="str">
            <v>16203200200000</v>
          </cell>
          <cell r="K311" t="str">
            <v>FORT MADISON</v>
          </cell>
          <cell r="L311" t="str">
            <v>CITY OF FORT MADISON</v>
          </cell>
          <cell r="M311" t="str">
            <v>811 AVENUE E</v>
          </cell>
          <cell r="N311" t="str">
            <v>FORT MADISON, IA 52627</v>
          </cell>
          <cell r="O311">
            <v>10715</v>
          </cell>
        </row>
        <row r="312">
          <cell r="A312" t="str">
            <v>FOSTORIA</v>
          </cell>
          <cell r="B312">
            <v>174</v>
          </cell>
          <cell r="E312">
            <v>305</v>
          </cell>
          <cell r="F312">
            <v>225057121</v>
          </cell>
          <cell r="G312">
            <v>305</v>
          </cell>
          <cell r="H312" t="str">
            <v>16203200300000</v>
          </cell>
          <cell r="K312" t="str">
            <v>FOSTORIA</v>
          </cell>
          <cell r="L312" t="str">
            <v>CITY OF FOSTORIA</v>
          </cell>
          <cell r="M312" t="str">
            <v>PO BOX 37</v>
          </cell>
          <cell r="N312" t="str">
            <v>FOSTORIA, IOWA 51340</v>
          </cell>
          <cell r="O312">
            <v>230</v>
          </cell>
        </row>
        <row r="313">
          <cell r="A313" t="str">
            <v>FRANKLIN</v>
          </cell>
          <cell r="B313">
            <v>531</v>
          </cell>
          <cell r="E313">
            <v>306</v>
          </cell>
          <cell r="F313">
            <v>5865419</v>
          </cell>
          <cell r="G313">
            <v>306</v>
          </cell>
          <cell r="H313" t="str">
            <v>16203200400000</v>
          </cell>
          <cell r="K313" t="str">
            <v>FRANKLIN</v>
          </cell>
          <cell r="L313" t="str">
            <v xml:space="preserve">City of Franklin </v>
          </cell>
          <cell r="M313" t="str">
            <v>707 Franklin Main Street</v>
          </cell>
          <cell r="N313" t="str">
            <v>Donnellson, Ia  52625</v>
          </cell>
          <cell r="O313">
            <v>136</v>
          </cell>
        </row>
        <row r="314">
          <cell r="A314" t="str">
            <v>FRASER</v>
          </cell>
          <cell r="B314">
            <v>59</v>
          </cell>
          <cell r="E314">
            <v>307</v>
          </cell>
          <cell r="F314">
            <v>11598625</v>
          </cell>
          <cell r="G314">
            <v>307</v>
          </cell>
          <cell r="H314" t="str">
            <v>16203200500000</v>
          </cell>
          <cell r="K314" t="str">
            <v>FRASER</v>
          </cell>
          <cell r="L314" t="str">
            <v>City of Fraser Iowa</v>
          </cell>
          <cell r="M314" t="str">
            <v>580 K Avenue</v>
          </cell>
          <cell r="N314" t="str">
            <v>Boone, IA  50036</v>
          </cell>
          <cell r="O314">
            <v>137</v>
          </cell>
        </row>
        <row r="315">
          <cell r="A315" t="str">
            <v>FREDERICKSBURG</v>
          </cell>
          <cell r="B315">
            <v>163</v>
          </cell>
          <cell r="E315">
            <v>308</v>
          </cell>
          <cell r="F315">
            <v>8409290</v>
          </cell>
          <cell r="G315">
            <v>308</v>
          </cell>
          <cell r="H315" t="str">
            <v>16203200600000</v>
          </cell>
          <cell r="K315" t="str">
            <v>FREDERICKSBURG</v>
          </cell>
          <cell r="L315" t="str">
            <v>City Administrator</v>
          </cell>
          <cell r="M315" t="str">
            <v>151 W. Main Street</v>
          </cell>
          <cell r="N315" t="str">
            <v>Fredericksburg, IA 50630</v>
          </cell>
          <cell r="O315">
            <v>984</v>
          </cell>
        </row>
        <row r="316">
          <cell r="A316" t="str">
            <v>FREDERIKA</v>
          </cell>
          <cell r="B316">
            <v>65</v>
          </cell>
          <cell r="E316">
            <v>309</v>
          </cell>
          <cell r="F316">
            <v>14026425</v>
          </cell>
          <cell r="G316">
            <v>309</v>
          </cell>
          <cell r="H316" t="str">
            <v>16203300100000</v>
          </cell>
          <cell r="K316" t="str">
            <v>FREDERIKA</v>
          </cell>
          <cell r="L316" t="str">
            <v>City Clerk</v>
          </cell>
          <cell r="M316" t="str">
            <v>P.O. Box C</v>
          </cell>
          <cell r="N316" t="str">
            <v>Frederika, IA  50631</v>
          </cell>
          <cell r="O316">
            <v>199</v>
          </cell>
        </row>
        <row r="317">
          <cell r="A317" t="str">
            <v>FREDONIA</v>
          </cell>
          <cell r="B317">
            <v>557</v>
          </cell>
          <cell r="E317">
            <v>310</v>
          </cell>
          <cell r="F317">
            <v>29624805</v>
          </cell>
          <cell r="G317">
            <v>310</v>
          </cell>
          <cell r="H317" t="str">
            <v>16203300200000</v>
          </cell>
          <cell r="K317" t="str">
            <v>FREDONIA</v>
          </cell>
          <cell r="L317" t="str">
            <v>CITY CLERK</v>
          </cell>
          <cell r="M317" t="str">
            <v>PO BOX 169</v>
          </cell>
          <cell r="N317" t="str">
            <v>COLUMBUS JUNCTION IA 52738</v>
          </cell>
          <cell r="O317">
            <v>251</v>
          </cell>
        </row>
        <row r="318">
          <cell r="A318" t="str">
            <v>FREMONT</v>
          </cell>
          <cell r="B318">
            <v>586</v>
          </cell>
          <cell r="E318">
            <v>312</v>
          </cell>
          <cell r="F318">
            <v>26508317</v>
          </cell>
          <cell r="G318">
            <v>312</v>
          </cell>
          <cell r="H318" t="str">
            <v>16203300400000</v>
          </cell>
          <cell r="K318" t="str">
            <v>FREMONT</v>
          </cell>
          <cell r="L318" t="str">
            <v>FREMONT CITYI</v>
          </cell>
          <cell r="M318" t="str">
            <v xml:space="preserve">P.O. BOX 301 </v>
          </cell>
          <cell r="N318" t="str">
            <v>FREMONT, IA, 52561</v>
          </cell>
          <cell r="O318">
            <v>704</v>
          </cell>
        </row>
        <row r="319">
          <cell r="A319" t="str">
            <v>FRUITLAND</v>
          </cell>
          <cell r="B319">
            <v>652</v>
          </cell>
          <cell r="E319">
            <v>313</v>
          </cell>
          <cell r="F319">
            <v>39458596</v>
          </cell>
          <cell r="G319">
            <v>313</v>
          </cell>
          <cell r="H319" t="str">
            <v>16203300500000</v>
          </cell>
          <cell r="K319" t="str">
            <v>FRUITLAND</v>
          </cell>
          <cell r="L319" t="str">
            <v>City of Fruitland</v>
          </cell>
          <cell r="M319" t="str">
            <v>PO Box 97</v>
          </cell>
          <cell r="N319" t="str">
            <v>Fruitland, IA  52749</v>
          </cell>
          <cell r="O319">
            <v>703</v>
          </cell>
        </row>
        <row r="320">
          <cell r="A320" t="str">
            <v>GALT</v>
          </cell>
          <cell r="B320">
            <v>952</v>
          </cell>
          <cell r="E320">
            <v>314</v>
          </cell>
          <cell r="F320">
            <v>13811819</v>
          </cell>
          <cell r="G320">
            <v>314</v>
          </cell>
          <cell r="H320" t="str">
            <v>16203300600000</v>
          </cell>
          <cell r="K320" t="str">
            <v>GALT</v>
          </cell>
          <cell r="L320" t="str">
            <v>City Clerk</v>
          </cell>
          <cell r="M320" t="str">
            <v>203 2nd Street</v>
          </cell>
          <cell r="N320" t="str">
            <v>Galt, Iowa 50101</v>
          </cell>
          <cell r="O320">
            <v>30</v>
          </cell>
        </row>
        <row r="321">
          <cell r="A321" t="str">
            <v>GALVA</v>
          </cell>
          <cell r="B321">
            <v>438</v>
          </cell>
          <cell r="E321">
            <v>315</v>
          </cell>
          <cell r="F321">
            <v>17712887</v>
          </cell>
          <cell r="G321">
            <v>315</v>
          </cell>
          <cell r="H321" t="str">
            <v>16203300700000</v>
          </cell>
          <cell r="K321" t="str">
            <v>GALVA</v>
          </cell>
          <cell r="L321" t="str">
            <v>CITY CLERK/TREASURER</v>
          </cell>
          <cell r="M321" t="str">
            <v>116 S. MAIN ST.</v>
          </cell>
          <cell r="N321" t="str">
            <v>GALVA, IA 51020</v>
          </cell>
          <cell r="O321">
            <v>368</v>
          </cell>
        </row>
        <row r="322">
          <cell r="A322" t="str">
            <v>GARBER</v>
          </cell>
          <cell r="B322">
            <v>187</v>
          </cell>
          <cell r="E322">
            <v>316</v>
          </cell>
          <cell r="F322">
            <v>212060375</v>
          </cell>
          <cell r="G322">
            <v>316</v>
          </cell>
          <cell r="H322" t="str">
            <v>16203300800000</v>
          </cell>
          <cell r="K322" t="str">
            <v>GARBER</v>
          </cell>
          <cell r="L322" t="str">
            <v>CITY OF GARBER</v>
          </cell>
          <cell r="M322" t="str">
            <v>604 HILL STREET</v>
          </cell>
          <cell r="N322" t="str">
            <v>GARBER, IA 52048</v>
          </cell>
          <cell r="O322">
            <v>103</v>
          </cell>
        </row>
        <row r="323">
          <cell r="A323" t="str">
            <v>GARDEN GROVE</v>
          </cell>
          <cell r="B323">
            <v>248</v>
          </cell>
          <cell r="E323">
            <v>317</v>
          </cell>
          <cell r="F323">
            <v>1544841</v>
          </cell>
          <cell r="G323">
            <v>317</v>
          </cell>
          <cell r="H323" t="str">
            <v>16203300900000</v>
          </cell>
          <cell r="K323" t="str">
            <v>GARDEN GROVE</v>
          </cell>
          <cell r="L323" t="str">
            <v>City Clerk</v>
          </cell>
          <cell r="M323" t="str">
            <v xml:space="preserve">PO Box 120 </v>
          </cell>
          <cell r="N323" t="str">
            <v>Garden Grove, IA 50103</v>
          </cell>
          <cell r="O323">
            <v>250</v>
          </cell>
        </row>
        <row r="324">
          <cell r="A324" t="str">
            <v>GARNAVILLO</v>
          </cell>
          <cell r="B324">
            <v>188</v>
          </cell>
          <cell r="E324">
            <v>318</v>
          </cell>
          <cell r="F324">
            <v>6845196</v>
          </cell>
          <cell r="G324">
            <v>318</v>
          </cell>
          <cell r="H324" t="str">
            <v>16203301000000</v>
          </cell>
          <cell r="K324" t="str">
            <v>GARNAVILLO</v>
          </cell>
          <cell r="L324" t="str">
            <v>City Administrator</v>
          </cell>
          <cell r="M324" t="str">
            <v>PO Box 14</v>
          </cell>
          <cell r="N324" t="str">
            <v>Garnavillo, IA 52049</v>
          </cell>
          <cell r="O324">
            <v>754</v>
          </cell>
        </row>
        <row r="325">
          <cell r="A325" t="str">
            <v>GARNER</v>
          </cell>
          <cell r="B325">
            <v>383</v>
          </cell>
          <cell r="E325">
            <v>319</v>
          </cell>
          <cell r="F325">
            <v>6558391</v>
          </cell>
          <cell r="G325">
            <v>319</v>
          </cell>
          <cell r="H325" t="str">
            <v>16203301100000</v>
          </cell>
          <cell r="K325" t="str">
            <v>GARNER</v>
          </cell>
          <cell r="L325" t="str">
            <v>City of Garner</v>
          </cell>
          <cell r="M325" t="str">
            <v>135 West 5th Street</v>
          </cell>
          <cell r="N325" t="str">
            <v>Garner, IA 50438</v>
          </cell>
          <cell r="O325">
            <v>2922</v>
          </cell>
        </row>
        <row r="326">
          <cell r="A326" t="str">
            <v>GARRISON</v>
          </cell>
          <cell r="B326">
            <v>35</v>
          </cell>
          <cell r="E326">
            <v>320</v>
          </cell>
          <cell r="F326">
            <v>9170636</v>
          </cell>
          <cell r="G326">
            <v>320</v>
          </cell>
          <cell r="H326" t="str">
            <v>16203301200000</v>
          </cell>
          <cell r="K326" t="str">
            <v>GARRISON</v>
          </cell>
          <cell r="L326" t="str">
            <v>Nancy Flickinger, Clerk</v>
          </cell>
          <cell r="M326" t="str">
            <v>PO Box 130</v>
          </cell>
          <cell r="N326" t="str">
            <v>Garrison, IA 52229-0130</v>
          </cell>
          <cell r="O326">
            <v>413</v>
          </cell>
        </row>
        <row r="327">
          <cell r="A327" t="str">
            <v>GARWIN</v>
          </cell>
          <cell r="B327">
            <v>829</v>
          </cell>
          <cell r="E327">
            <v>321</v>
          </cell>
          <cell r="F327">
            <v>5837250</v>
          </cell>
          <cell r="G327">
            <v>321</v>
          </cell>
          <cell r="H327" t="str">
            <v>16203301300000</v>
          </cell>
          <cell r="K327" t="str">
            <v>GARWIN</v>
          </cell>
          <cell r="L327" t="str">
            <v>Garwin City Clerk</v>
          </cell>
          <cell r="M327" t="str">
            <v>208 Main St.</v>
          </cell>
          <cell r="N327" t="str">
            <v>Garwin, Iowa 50632</v>
          </cell>
          <cell r="O327">
            <v>565</v>
          </cell>
        </row>
        <row r="328">
          <cell r="A328" t="str">
            <v>GENEVA</v>
          </cell>
          <cell r="B328">
            <v>332</v>
          </cell>
          <cell r="E328">
            <v>322</v>
          </cell>
          <cell r="F328">
            <v>118558802</v>
          </cell>
          <cell r="G328">
            <v>322</v>
          </cell>
          <cell r="H328" t="str">
            <v>16203301400000</v>
          </cell>
          <cell r="K328" t="str">
            <v>GENEVA</v>
          </cell>
          <cell r="L328" t="str">
            <v>CITY OF GENEVA</v>
          </cell>
          <cell r="M328" t="str">
            <v>115 Franklin St.</v>
          </cell>
          <cell r="N328" t="str">
            <v>Hansell IA 50441</v>
          </cell>
          <cell r="O328">
            <v>171</v>
          </cell>
        </row>
        <row r="329">
          <cell r="A329" t="str">
            <v>GEORGE</v>
          </cell>
          <cell r="B329">
            <v>570</v>
          </cell>
          <cell r="E329">
            <v>323</v>
          </cell>
          <cell r="F329">
            <v>368950417</v>
          </cell>
          <cell r="G329">
            <v>323</v>
          </cell>
          <cell r="H329" t="str">
            <v>16203400100000</v>
          </cell>
          <cell r="K329" t="str">
            <v>GEORGE</v>
          </cell>
          <cell r="L329" t="str">
            <v>City of George</v>
          </cell>
          <cell r="M329" t="str">
            <v xml:space="preserve">120 S Main St </v>
          </cell>
          <cell r="N329" t="str">
            <v>George, IA 51237</v>
          </cell>
          <cell r="O329">
            <v>1051</v>
          </cell>
        </row>
        <row r="330">
          <cell r="A330" t="str">
            <v>GIBSON</v>
          </cell>
          <cell r="B330">
            <v>502</v>
          </cell>
          <cell r="E330">
            <v>324</v>
          </cell>
          <cell r="F330">
            <v>1953839</v>
          </cell>
          <cell r="G330">
            <v>324</v>
          </cell>
          <cell r="H330" t="str">
            <v>16203400200000</v>
          </cell>
          <cell r="K330" t="str">
            <v>GIBSON</v>
          </cell>
          <cell r="L330" t="str">
            <v>CITY CLERK, CITY OF GIBSON</v>
          </cell>
          <cell r="M330" t="str">
            <v>204 S. GROVE ST.</v>
          </cell>
          <cell r="N330" t="str">
            <v>GIBSON, IA 50104</v>
          </cell>
          <cell r="O330">
            <v>92</v>
          </cell>
        </row>
        <row r="331">
          <cell r="A331" t="str">
            <v>GILBERT</v>
          </cell>
          <cell r="B331">
            <v>815</v>
          </cell>
          <cell r="E331">
            <v>325</v>
          </cell>
          <cell r="F331">
            <v>13102567</v>
          </cell>
          <cell r="G331">
            <v>325</v>
          </cell>
          <cell r="H331" t="str">
            <v>16203400300000</v>
          </cell>
          <cell r="K331" t="str">
            <v>GILBERT</v>
          </cell>
          <cell r="L331" t="str">
            <v>CITY OF GILBERT</v>
          </cell>
          <cell r="M331" t="str">
            <v>119 MAIN STREET; PO BOX 29</v>
          </cell>
          <cell r="N331" t="str">
            <v>GILBERT, IOWA 50105</v>
          </cell>
          <cell r="O331">
            <v>987</v>
          </cell>
        </row>
        <row r="332">
          <cell r="A332" t="str">
            <v>GILBERTVILLE</v>
          </cell>
          <cell r="B332">
            <v>50</v>
          </cell>
          <cell r="E332">
            <v>326</v>
          </cell>
          <cell r="F332">
            <v>14456447</v>
          </cell>
          <cell r="G332">
            <v>326</v>
          </cell>
          <cell r="H332" t="str">
            <v>16203400400000</v>
          </cell>
          <cell r="K332" t="str">
            <v>GILBERTVILLE</v>
          </cell>
          <cell r="L332" t="str">
            <v>City Clerk</v>
          </cell>
          <cell r="M332" t="str">
            <v>P O Box 107</v>
          </cell>
          <cell r="N332" t="str">
            <v>Gilbertville, IA 50634</v>
          </cell>
          <cell r="O332">
            <v>767</v>
          </cell>
        </row>
        <row r="333">
          <cell r="A333" t="str">
            <v>GILLETT GROVE</v>
          </cell>
          <cell r="B333">
            <v>175</v>
          </cell>
          <cell r="E333">
            <v>327</v>
          </cell>
          <cell r="F333">
            <v>59705765</v>
          </cell>
          <cell r="G333">
            <v>327</v>
          </cell>
          <cell r="H333" t="str">
            <v>16203400500000</v>
          </cell>
          <cell r="K333" t="str">
            <v>GILLETT GROVE</v>
          </cell>
          <cell r="L333" t="str">
            <v>clerk</v>
          </cell>
          <cell r="M333" t="str">
            <v>221 railway st</v>
          </cell>
          <cell r="N333" t="str">
            <v xml:space="preserve"> Gillett Grove, Iowa 51341</v>
          </cell>
          <cell r="O333">
            <v>55</v>
          </cell>
        </row>
        <row r="334">
          <cell r="A334" t="str">
            <v>GILMAN</v>
          </cell>
          <cell r="B334">
            <v>606</v>
          </cell>
          <cell r="E334">
            <v>328</v>
          </cell>
          <cell r="F334">
            <v>31363569</v>
          </cell>
          <cell r="G334">
            <v>328</v>
          </cell>
          <cell r="H334" t="str">
            <v>16203400600000</v>
          </cell>
          <cell r="K334" t="str">
            <v>GILMAN</v>
          </cell>
          <cell r="L334" t="str">
            <v>Gilman City Clerk</v>
          </cell>
          <cell r="M334" t="str">
            <v>POB 157</v>
          </cell>
          <cell r="N334" t="str">
            <v>Gilman, Iowa 50106-0157</v>
          </cell>
          <cell r="O334">
            <v>600</v>
          </cell>
        </row>
        <row r="335">
          <cell r="A335" t="str">
            <v>GILMORE CITY</v>
          </cell>
          <cell r="B335">
            <v>704</v>
          </cell>
          <cell r="E335">
            <v>329</v>
          </cell>
          <cell r="F335">
            <v>16880835</v>
          </cell>
          <cell r="G335">
            <v>329</v>
          </cell>
          <cell r="H335" t="str">
            <v>16203400700000</v>
          </cell>
          <cell r="K335" t="str">
            <v>GILMORE CITY</v>
          </cell>
          <cell r="L335" t="str">
            <v>City of Gilmore City</v>
          </cell>
          <cell r="M335" t="str">
            <v>304 S. Gilmore St.</v>
          </cell>
          <cell r="N335" t="str">
            <v>Gilmore City, IA  50541</v>
          </cell>
          <cell r="O335">
            <v>556</v>
          </cell>
        </row>
        <row r="336">
          <cell r="A336" t="str">
            <v>GLADBROOK</v>
          </cell>
          <cell r="B336">
            <v>830</v>
          </cell>
          <cell r="E336">
            <v>330</v>
          </cell>
          <cell r="F336">
            <v>10480077</v>
          </cell>
          <cell r="G336">
            <v>330</v>
          </cell>
          <cell r="H336" t="str">
            <v>16203500100000</v>
          </cell>
          <cell r="K336" t="str">
            <v>GLADBROOK</v>
          </cell>
          <cell r="L336" t="str">
            <v>City of Gladbrook</v>
          </cell>
          <cell r="M336" t="str">
            <v>319 2nd St., PO Box 309</v>
          </cell>
          <cell r="N336" t="str">
            <v>Gladbrook, IA  50635-0309</v>
          </cell>
          <cell r="O336">
            <v>1015</v>
          </cell>
        </row>
        <row r="337">
          <cell r="A337" t="str">
            <v>GLENWOOD</v>
          </cell>
          <cell r="B337">
            <v>617</v>
          </cell>
          <cell r="E337">
            <v>331</v>
          </cell>
          <cell r="F337">
            <v>9208759</v>
          </cell>
          <cell r="G337">
            <v>331</v>
          </cell>
          <cell r="H337" t="str">
            <v>16203500200000</v>
          </cell>
          <cell r="K337" t="str">
            <v>GLENWOOD</v>
          </cell>
          <cell r="L337" t="str">
            <v>City Clerk</v>
          </cell>
          <cell r="M337" t="str">
            <v>107 Locust</v>
          </cell>
          <cell r="N337" t="str">
            <v>Glenwood, IA 51534</v>
          </cell>
          <cell r="O337">
            <v>5358</v>
          </cell>
        </row>
        <row r="338">
          <cell r="A338" t="str">
            <v>GLIDDEN</v>
          </cell>
          <cell r="B338">
            <v>119</v>
          </cell>
          <cell r="E338">
            <v>332</v>
          </cell>
          <cell r="F338">
            <v>4573058</v>
          </cell>
          <cell r="G338">
            <v>332</v>
          </cell>
          <cell r="H338" t="str">
            <v>16203500300000</v>
          </cell>
          <cell r="K338" t="str">
            <v>GLIDDEN</v>
          </cell>
          <cell r="L338" t="str">
            <v>City Clerk/Administrator</v>
          </cell>
          <cell r="M338" t="str">
            <v>108 Idaho Street</v>
          </cell>
          <cell r="N338" t="str">
            <v>Glidden, Iowa 51443</v>
          </cell>
          <cell r="O338">
            <v>1253</v>
          </cell>
        </row>
        <row r="339">
          <cell r="A339" t="str">
            <v>GOLDFIELD</v>
          </cell>
          <cell r="B339">
            <v>953</v>
          </cell>
          <cell r="E339">
            <v>333</v>
          </cell>
          <cell r="F339">
            <v>167741793</v>
          </cell>
          <cell r="G339">
            <v>333</v>
          </cell>
          <cell r="H339" t="str">
            <v>16203500400000</v>
          </cell>
          <cell r="K339" t="str">
            <v>GOLDFIELD</v>
          </cell>
          <cell r="L339" t="str">
            <v>CITY CLERK/TREASURER</v>
          </cell>
          <cell r="M339" t="str">
            <v>PO BOX 27</v>
          </cell>
          <cell r="N339" t="str">
            <v>GOLDFIELD, IA   50542-0027</v>
          </cell>
          <cell r="O339">
            <v>680</v>
          </cell>
        </row>
        <row r="340">
          <cell r="A340" t="str">
            <v>GOODELL</v>
          </cell>
          <cell r="B340">
            <v>384</v>
          </cell>
          <cell r="E340">
            <v>334</v>
          </cell>
          <cell r="F340">
            <v>2628768</v>
          </cell>
          <cell r="G340">
            <v>334</v>
          </cell>
          <cell r="H340" t="str">
            <v>16203500500000</v>
          </cell>
          <cell r="K340" t="str">
            <v>GOODELL</v>
          </cell>
          <cell r="L340" t="str">
            <v>CITY OF GOODELL</v>
          </cell>
          <cell r="M340" t="str">
            <v>200 FARMAN ST</v>
          </cell>
          <cell r="N340" t="str">
            <v>GOODELL IA 50439-2718</v>
          </cell>
          <cell r="O340">
            <v>174</v>
          </cell>
        </row>
        <row r="341">
          <cell r="A341" t="str">
            <v>GOOSE LAKE</v>
          </cell>
          <cell r="B341">
            <v>208</v>
          </cell>
          <cell r="E341">
            <v>335</v>
          </cell>
          <cell r="F341">
            <v>21811587</v>
          </cell>
          <cell r="G341">
            <v>335</v>
          </cell>
          <cell r="H341" t="str">
            <v>16203500600000</v>
          </cell>
          <cell r="K341" t="str">
            <v>GOOSE LAKE</v>
          </cell>
          <cell r="L341" t="str">
            <v>CITY CLERK</v>
          </cell>
          <cell r="M341" t="str">
            <v>PO BOX  73</v>
          </cell>
          <cell r="N341" t="str">
            <v>GOOSE LAKE IA  52750</v>
          </cell>
          <cell r="O341">
            <v>232</v>
          </cell>
        </row>
        <row r="342">
          <cell r="A342" t="str">
            <v>GOWRIE</v>
          </cell>
          <cell r="B342">
            <v>905</v>
          </cell>
          <cell r="E342">
            <v>336</v>
          </cell>
          <cell r="F342">
            <v>2260565</v>
          </cell>
          <cell r="G342">
            <v>336</v>
          </cell>
          <cell r="H342" t="str">
            <v>16203500700000</v>
          </cell>
          <cell r="K342" t="str">
            <v>GOWRIE</v>
          </cell>
          <cell r="L342" t="str">
            <v>City of  Gowrie</v>
          </cell>
          <cell r="M342" t="str">
            <v>1206 Market Street</v>
          </cell>
          <cell r="N342" t="str">
            <v>Gowrie, Iowa  50543</v>
          </cell>
          <cell r="O342">
            <v>1038</v>
          </cell>
        </row>
        <row r="343">
          <cell r="A343" t="str">
            <v>GRAETTINGER</v>
          </cell>
          <cell r="B343">
            <v>687</v>
          </cell>
          <cell r="E343">
            <v>337</v>
          </cell>
          <cell r="F343">
            <v>56096645</v>
          </cell>
          <cell r="G343">
            <v>337</v>
          </cell>
          <cell r="H343" t="str">
            <v>16203500800000</v>
          </cell>
          <cell r="K343" t="str">
            <v>GRAETTINGER</v>
          </cell>
          <cell r="L343" t="str">
            <v>City clerk</v>
          </cell>
          <cell r="M343" t="str">
            <v>106 S. Cedar Ave</v>
          </cell>
          <cell r="N343" t="str">
            <v>Graettinger, Iowa 51342</v>
          </cell>
          <cell r="O343">
            <v>900</v>
          </cell>
        </row>
        <row r="344">
          <cell r="A344" t="str">
            <v>GRAF</v>
          </cell>
          <cell r="B344">
            <v>293</v>
          </cell>
          <cell r="E344">
            <v>338</v>
          </cell>
          <cell r="F344">
            <v>14946627</v>
          </cell>
          <cell r="G344">
            <v>338</v>
          </cell>
          <cell r="H344" t="str">
            <v>16203600100000</v>
          </cell>
          <cell r="K344" t="str">
            <v>GRAF</v>
          </cell>
          <cell r="L344" t="str">
            <v>Graf City Clerk</v>
          </cell>
          <cell r="M344" t="str">
            <v>10294 Emberwood Drive</v>
          </cell>
          <cell r="N344" t="str">
            <v>Dubuque, IA 52001</v>
          </cell>
          <cell r="O344">
            <v>73</v>
          </cell>
        </row>
        <row r="345">
          <cell r="A345" t="str">
            <v>GRAFTON</v>
          </cell>
          <cell r="B345">
            <v>942</v>
          </cell>
          <cell r="E345">
            <v>339</v>
          </cell>
          <cell r="F345">
            <v>48998961</v>
          </cell>
          <cell r="G345">
            <v>339</v>
          </cell>
          <cell r="H345" t="str">
            <v>16203600200000</v>
          </cell>
          <cell r="K345" t="str">
            <v>GRAFTON</v>
          </cell>
          <cell r="L345" t="str">
            <v>CITY CLERK</v>
          </cell>
          <cell r="M345" t="str">
            <v>PO BOX 550</v>
          </cell>
          <cell r="N345" t="str">
            <v>GRAFTON, IA 50440 0075</v>
          </cell>
          <cell r="O345">
            <v>290</v>
          </cell>
        </row>
        <row r="346">
          <cell r="A346" t="str">
            <v>GRAND JUNCTION</v>
          </cell>
          <cell r="B346">
            <v>348</v>
          </cell>
          <cell r="E346">
            <v>340</v>
          </cell>
          <cell r="F346">
            <v>1785874</v>
          </cell>
          <cell r="G346">
            <v>340</v>
          </cell>
          <cell r="H346" t="str">
            <v>16203600300000</v>
          </cell>
          <cell r="K346" t="str">
            <v>GRAND JUNCTION</v>
          </cell>
          <cell r="L346" t="str">
            <v>Grand Junction City Clerk</v>
          </cell>
          <cell r="M346" t="str">
            <v>PO Box 15</v>
          </cell>
          <cell r="N346" t="str">
            <v>Grand Junction, IA  50107</v>
          </cell>
          <cell r="O346">
            <v>964</v>
          </cell>
        </row>
        <row r="347">
          <cell r="A347" t="str">
            <v>GRAND MOUND</v>
          </cell>
          <cell r="B347">
            <v>209</v>
          </cell>
          <cell r="E347">
            <v>341</v>
          </cell>
          <cell r="F347">
            <v>5574797</v>
          </cell>
          <cell r="G347">
            <v>341</v>
          </cell>
          <cell r="H347" t="str">
            <v>16203600400000</v>
          </cell>
          <cell r="K347" t="str">
            <v>GRAND MOUND</v>
          </cell>
          <cell r="L347" t="str">
            <v>City Clerk</v>
          </cell>
          <cell r="M347" t="str">
            <v>615 Sunnyside St. Po Box 206</v>
          </cell>
          <cell r="N347" t="str">
            <v>Grand Mound, IA 52751</v>
          </cell>
          <cell r="O347">
            <v>676</v>
          </cell>
        </row>
        <row r="348">
          <cell r="A348" t="str">
            <v>GRAND RIVER</v>
          </cell>
          <cell r="B348">
            <v>249</v>
          </cell>
          <cell r="E348">
            <v>342</v>
          </cell>
          <cell r="F348">
            <v>6850304</v>
          </cell>
          <cell r="G348">
            <v>342</v>
          </cell>
          <cell r="H348" t="str">
            <v>16203600500000</v>
          </cell>
          <cell r="K348" t="str">
            <v>GRAND RIVER</v>
          </cell>
          <cell r="L348" t="str">
            <v>City of Grand River</v>
          </cell>
          <cell r="M348" t="str">
            <v>P.O. Box 475  126 Broadway Street</v>
          </cell>
          <cell r="N348" t="str">
            <v>Grand River, Iowa  50108</v>
          </cell>
          <cell r="O348">
            <v>225</v>
          </cell>
        </row>
        <row r="349">
          <cell r="A349" t="str">
            <v>GRANDVIEW</v>
          </cell>
          <cell r="B349">
            <v>558</v>
          </cell>
          <cell r="E349">
            <v>343</v>
          </cell>
          <cell r="F349">
            <v>37222688</v>
          </cell>
          <cell r="G349">
            <v>343</v>
          </cell>
          <cell r="H349" t="str">
            <v>16203600600000</v>
          </cell>
          <cell r="K349" t="str">
            <v>GRANDVIEW</v>
          </cell>
          <cell r="L349" t="str">
            <v>City of Grandview</v>
          </cell>
          <cell r="M349" t="str">
            <v>104 Main St., PO Box 100</v>
          </cell>
          <cell r="N349" t="str">
            <v>Grandview, IA     52752</v>
          </cell>
          <cell r="O349">
            <v>600</v>
          </cell>
        </row>
        <row r="350">
          <cell r="A350" t="str">
            <v>GRANGER</v>
          </cell>
          <cell r="B350">
            <v>234</v>
          </cell>
          <cell r="E350">
            <v>344</v>
          </cell>
          <cell r="F350">
            <v>38598796</v>
          </cell>
          <cell r="G350">
            <v>344</v>
          </cell>
          <cell r="H350" t="str">
            <v>16203600700000</v>
          </cell>
          <cell r="K350" t="str">
            <v>GRANGER</v>
          </cell>
          <cell r="L350" t="str">
            <v>City Clerk</v>
          </cell>
          <cell r="M350" t="str">
            <v>1906 Main Street</v>
          </cell>
          <cell r="N350" t="str">
            <v>Granger, Iowa 50109</v>
          </cell>
          <cell r="O350">
            <v>583</v>
          </cell>
        </row>
        <row r="351">
          <cell r="A351" t="str">
            <v>GRANT</v>
          </cell>
          <cell r="B351">
            <v>646</v>
          </cell>
          <cell r="E351">
            <v>345</v>
          </cell>
          <cell r="F351">
            <v>5325624</v>
          </cell>
          <cell r="G351">
            <v>345</v>
          </cell>
          <cell r="H351" t="str">
            <v>16203600800000</v>
          </cell>
          <cell r="K351" t="str">
            <v>GRANT</v>
          </cell>
          <cell r="L351" t="str">
            <v>CITY CLERK</v>
          </cell>
          <cell r="M351" t="str">
            <v>PO BOX 152</v>
          </cell>
          <cell r="N351" t="str">
            <v>LEWIS, IA  51544</v>
          </cell>
          <cell r="O351">
            <v>102</v>
          </cell>
        </row>
        <row r="352">
          <cell r="A352" t="str">
            <v>GRANVILLE</v>
          </cell>
          <cell r="B352">
            <v>801</v>
          </cell>
          <cell r="E352">
            <v>346</v>
          </cell>
          <cell r="F352">
            <v>13235468</v>
          </cell>
          <cell r="G352">
            <v>346</v>
          </cell>
          <cell r="H352" t="str">
            <v>16203700100000</v>
          </cell>
          <cell r="K352" t="str">
            <v>GRANVILLE</v>
          </cell>
          <cell r="L352" t="str">
            <v>CITY OF GRANVILLE</v>
          </cell>
          <cell r="M352" t="str">
            <v>740 BROAD STREET</v>
          </cell>
          <cell r="N352" t="str">
            <v>GRANVILLE, IA  51022</v>
          </cell>
          <cell r="O352">
            <v>325</v>
          </cell>
        </row>
        <row r="353">
          <cell r="A353" t="str">
            <v>GRAVITY</v>
          </cell>
          <cell r="B353">
            <v>842</v>
          </cell>
          <cell r="E353">
            <v>347</v>
          </cell>
          <cell r="F353">
            <v>2010477</v>
          </cell>
          <cell r="G353">
            <v>347</v>
          </cell>
          <cell r="H353" t="str">
            <v>16203700200000</v>
          </cell>
          <cell r="K353" t="str">
            <v>GRAVITY</v>
          </cell>
          <cell r="L353" t="str">
            <v>Gravity City Clerk</v>
          </cell>
          <cell r="M353" t="str">
            <v>P O Box 186</v>
          </cell>
          <cell r="N353" t="str">
            <v>Gravity, Iowa 50848</v>
          </cell>
          <cell r="O353">
            <v>218</v>
          </cell>
        </row>
        <row r="354">
          <cell r="A354" t="str">
            <v>GRAY</v>
          </cell>
          <cell r="B354">
            <v>30</v>
          </cell>
          <cell r="E354">
            <v>348</v>
          </cell>
          <cell r="F354">
            <v>17523818</v>
          </cell>
          <cell r="G354">
            <v>348</v>
          </cell>
          <cell r="H354" t="str">
            <v>16203700300000</v>
          </cell>
          <cell r="K354" t="str">
            <v>GRAY</v>
          </cell>
          <cell r="L354" t="str">
            <v>City Clerk</v>
          </cell>
          <cell r="M354" t="str">
            <v>PO Box 46</v>
          </cell>
          <cell r="N354" t="str">
            <v>Gray, IA 50110</v>
          </cell>
          <cell r="O354">
            <v>82</v>
          </cell>
        </row>
        <row r="355">
          <cell r="A355" t="str">
            <v>GREELEY</v>
          </cell>
          <cell r="B355">
            <v>261</v>
          </cell>
          <cell r="E355">
            <v>349</v>
          </cell>
          <cell r="F355">
            <v>199131621</v>
          </cell>
          <cell r="G355">
            <v>349</v>
          </cell>
          <cell r="H355" t="str">
            <v>16203700400000</v>
          </cell>
          <cell r="K355" t="str">
            <v>GREELEY</v>
          </cell>
          <cell r="L355" t="str">
            <v>City Clerk</v>
          </cell>
          <cell r="M355" t="str">
            <v>PO Box 37</v>
          </cell>
          <cell r="N355" t="str">
            <v>Greeley, IA 52050</v>
          </cell>
          <cell r="O355">
            <v>276</v>
          </cell>
        </row>
        <row r="356">
          <cell r="A356" t="str">
            <v>GREENE</v>
          </cell>
          <cell r="B356">
            <v>99</v>
          </cell>
          <cell r="E356">
            <v>350</v>
          </cell>
          <cell r="F356">
            <v>9328897</v>
          </cell>
          <cell r="G356">
            <v>350</v>
          </cell>
          <cell r="H356" t="str">
            <v>16203700500000</v>
          </cell>
          <cell r="K356" t="str">
            <v>GREENE</v>
          </cell>
          <cell r="L356" t="str">
            <v>City of Greene</v>
          </cell>
          <cell r="M356" t="str">
            <v>202 West South Street, Box 471</v>
          </cell>
          <cell r="N356" t="str">
            <v>Greene, IA  50636-0471</v>
          </cell>
          <cell r="O356">
            <v>1099</v>
          </cell>
        </row>
        <row r="357">
          <cell r="A357" t="str">
            <v>GREENFIELD</v>
          </cell>
          <cell r="B357">
            <v>4</v>
          </cell>
          <cell r="E357">
            <v>351</v>
          </cell>
          <cell r="F357">
            <v>7727045</v>
          </cell>
          <cell r="G357">
            <v>351</v>
          </cell>
          <cell r="H357" t="str">
            <v>16203700600000</v>
          </cell>
          <cell r="K357" t="str">
            <v>GREENFIELD</v>
          </cell>
          <cell r="L357" t="str">
            <v>GREENFIELD CITY</v>
          </cell>
          <cell r="M357" t="str">
            <v>PO BOX 95</v>
          </cell>
          <cell r="N357" t="str">
            <v>GREENFIELD IA 50849 0095</v>
          </cell>
          <cell r="O357">
            <v>2129</v>
          </cell>
        </row>
        <row r="358">
          <cell r="A358" t="str">
            <v>GREENVILLE</v>
          </cell>
          <cell r="B358">
            <v>176</v>
          </cell>
          <cell r="E358">
            <v>352</v>
          </cell>
          <cell r="F358">
            <v>16782546</v>
          </cell>
          <cell r="G358">
            <v>352</v>
          </cell>
          <cell r="H358" t="str">
            <v>16203700700000</v>
          </cell>
          <cell r="K358" t="str">
            <v>GREENVILLE</v>
          </cell>
          <cell r="L358" t="str">
            <v>City of Greenville</v>
          </cell>
          <cell r="M358" t="str">
            <v>1105 Goulding</v>
          </cell>
          <cell r="N358" t="str">
            <v>Greenville, IA 51343</v>
          </cell>
          <cell r="O358">
            <v>93</v>
          </cell>
        </row>
        <row r="359">
          <cell r="A359" t="str">
            <v>GRIMES</v>
          </cell>
          <cell r="B359">
            <v>719</v>
          </cell>
          <cell r="E359">
            <v>353</v>
          </cell>
          <cell r="F359">
            <v>9926771</v>
          </cell>
          <cell r="G359">
            <v>353</v>
          </cell>
          <cell r="H359" t="str">
            <v>16203800100000</v>
          </cell>
          <cell r="K359" t="str">
            <v>GRIMES</v>
          </cell>
          <cell r="L359" t="str">
            <v>City of Grimes</v>
          </cell>
          <cell r="M359" t="str">
            <v>101 NE Harvey Street</v>
          </cell>
          <cell r="N359" t="str">
            <v>Grimes, IOWA 50111</v>
          </cell>
          <cell r="O359">
            <v>5098</v>
          </cell>
        </row>
        <row r="360">
          <cell r="A360" t="str">
            <v>GRINNELL</v>
          </cell>
          <cell r="B360">
            <v>745</v>
          </cell>
          <cell r="E360">
            <v>354</v>
          </cell>
          <cell r="F360">
            <v>68840486</v>
          </cell>
          <cell r="G360">
            <v>354</v>
          </cell>
          <cell r="H360" t="str">
            <v>16203800200000</v>
          </cell>
          <cell r="K360" t="str">
            <v>GRINNELL</v>
          </cell>
          <cell r="L360" t="str">
            <v>City Clerk/Finance Director</v>
          </cell>
          <cell r="M360" t="str">
            <v>927 4th Avenue</v>
          </cell>
          <cell r="N360" t="str">
            <v>Grinnell, IA 50112</v>
          </cell>
          <cell r="O360">
            <v>9105</v>
          </cell>
        </row>
        <row r="361">
          <cell r="A361" t="str">
            <v>GRISWOLD</v>
          </cell>
          <cell r="B361">
            <v>130</v>
          </cell>
          <cell r="E361">
            <v>355</v>
          </cell>
          <cell r="F361">
            <v>88894431</v>
          </cell>
          <cell r="G361">
            <v>355</v>
          </cell>
          <cell r="H361" t="str">
            <v>16203800300000</v>
          </cell>
          <cell r="K361" t="str">
            <v>GRISWOLD</v>
          </cell>
          <cell r="L361" t="str">
            <v>CITY CLERK</v>
          </cell>
          <cell r="M361" t="str">
            <v>PO BOX 760</v>
          </cell>
          <cell r="N361" t="str">
            <v>GRISWOLD, IA    51535</v>
          </cell>
          <cell r="O361">
            <v>1039</v>
          </cell>
        </row>
        <row r="362">
          <cell r="A362" t="str">
            <v>GRUNDY CENTER</v>
          </cell>
          <cell r="B362">
            <v>356</v>
          </cell>
          <cell r="E362">
            <v>356</v>
          </cell>
          <cell r="F362">
            <v>131131459</v>
          </cell>
          <cell r="G362">
            <v>356</v>
          </cell>
          <cell r="H362" t="str">
            <v>16203800400000</v>
          </cell>
          <cell r="K362" t="str">
            <v>GRUNDY CENTER</v>
          </cell>
          <cell r="L362" t="str">
            <v>Kristy Sawyer, City Clerk</v>
          </cell>
          <cell r="M362" t="str">
            <v>703 F Avenue, Ste 2</v>
          </cell>
          <cell r="N362" t="str">
            <v>Grundy Center, IA  50638</v>
          </cell>
          <cell r="O362">
            <v>2596</v>
          </cell>
        </row>
        <row r="363">
          <cell r="A363" t="str">
            <v>GRUVER</v>
          </cell>
          <cell r="B363">
            <v>306</v>
          </cell>
          <cell r="E363">
            <v>357</v>
          </cell>
          <cell r="F363">
            <v>9232738</v>
          </cell>
          <cell r="G363">
            <v>357</v>
          </cell>
          <cell r="H363" t="str">
            <v>16203800500000</v>
          </cell>
          <cell r="K363" t="str">
            <v>GRUVER</v>
          </cell>
          <cell r="L363" t="str">
            <v>City of Gruver</v>
          </cell>
          <cell r="M363" t="str">
            <v>201 First Avenue</v>
          </cell>
          <cell r="N363" t="str">
            <v>Gruver, IA   51334</v>
          </cell>
          <cell r="O363">
            <v>106</v>
          </cell>
        </row>
        <row r="364">
          <cell r="A364" t="str">
            <v>GUERNSEY</v>
          </cell>
          <cell r="B364">
            <v>746</v>
          </cell>
          <cell r="E364">
            <v>358</v>
          </cell>
          <cell r="F364">
            <v>3429101</v>
          </cell>
          <cell r="G364">
            <v>358</v>
          </cell>
          <cell r="H364" t="str">
            <v>16203800600000</v>
          </cell>
          <cell r="K364" t="str">
            <v>GUERNSEY</v>
          </cell>
          <cell r="L364" t="str">
            <v>City of Guernsey</v>
          </cell>
          <cell r="M364" t="str">
            <v>Box 148</v>
          </cell>
          <cell r="N364" t="str">
            <v>Deep River, IA 52222</v>
          </cell>
          <cell r="O364">
            <v>70</v>
          </cell>
        </row>
        <row r="365">
          <cell r="A365" t="str">
            <v>GUTHRIE CENTER</v>
          </cell>
          <cell r="B365">
            <v>365</v>
          </cell>
          <cell r="E365">
            <v>359</v>
          </cell>
          <cell r="F365">
            <v>92480742</v>
          </cell>
          <cell r="G365">
            <v>359</v>
          </cell>
          <cell r="H365" t="str">
            <v>16203800700000</v>
          </cell>
          <cell r="K365" t="str">
            <v>GUTHRIE CENTER</v>
          </cell>
          <cell r="L365" t="str">
            <v>City Clerk</v>
          </cell>
          <cell r="M365" t="str">
            <v>102 N 1st St</v>
          </cell>
          <cell r="N365" t="str">
            <v>Guthrie Center IA  50115</v>
          </cell>
          <cell r="O365">
            <v>1668</v>
          </cell>
        </row>
        <row r="366">
          <cell r="A366" t="str">
            <v>GUTTENBERG</v>
          </cell>
          <cell r="B366">
            <v>189</v>
          </cell>
          <cell r="E366">
            <v>360</v>
          </cell>
          <cell r="F366">
            <v>6978485</v>
          </cell>
          <cell r="G366">
            <v>360</v>
          </cell>
          <cell r="H366" t="str">
            <v>16203800800000</v>
          </cell>
          <cell r="K366" t="str">
            <v>GUTTENBERG</v>
          </cell>
          <cell r="L366" t="str">
            <v>City of Guttenberg</v>
          </cell>
          <cell r="M366" t="str">
            <v>502 S 1st St</v>
          </cell>
          <cell r="N366" t="str">
            <v>Guttenberg IA 52052</v>
          </cell>
          <cell r="O366">
            <v>1987</v>
          </cell>
        </row>
        <row r="367">
          <cell r="A367" t="str">
            <v>HALBUR</v>
          </cell>
          <cell r="B367">
            <v>120</v>
          </cell>
          <cell r="E367">
            <v>361</v>
          </cell>
          <cell r="F367">
            <v>31949759</v>
          </cell>
          <cell r="G367">
            <v>361</v>
          </cell>
          <cell r="H367" t="str">
            <v>16203800900000</v>
          </cell>
          <cell r="K367" t="str">
            <v>HALBUR</v>
          </cell>
          <cell r="L367" t="str">
            <v>Town of Halbur</v>
          </cell>
          <cell r="M367" t="str">
            <v>P O Box 32</v>
          </cell>
          <cell r="N367" t="str">
            <v>Halbur IA 51444</v>
          </cell>
          <cell r="O367">
            <v>202</v>
          </cell>
        </row>
        <row r="368">
          <cell r="A368" t="str">
            <v>HAMBURG</v>
          </cell>
          <cell r="B368">
            <v>339</v>
          </cell>
          <cell r="E368">
            <v>362</v>
          </cell>
          <cell r="F368">
            <v>7566813</v>
          </cell>
          <cell r="G368">
            <v>362</v>
          </cell>
          <cell r="H368" t="str">
            <v>16203900100000</v>
          </cell>
          <cell r="K368" t="str">
            <v>HAMBURG</v>
          </cell>
          <cell r="L368" t="str">
            <v>City of Hamburg</v>
          </cell>
          <cell r="M368" t="str">
            <v>1201 Main Street</v>
          </cell>
          <cell r="N368" t="str">
            <v>Hamburg, Ia. 51640</v>
          </cell>
          <cell r="O368">
            <v>1240</v>
          </cell>
        </row>
        <row r="369">
          <cell r="A369" t="str">
            <v>HAMILTON</v>
          </cell>
          <cell r="B369">
            <v>595</v>
          </cell>
          <cell r="E369">
            <v>363</v>
          </cell>
          <cell r="F369">
            <v>15473920</v>
          </cell>
          <cell r="G369">
            <v>363</v>
          </cell>
          <cell r="H369" t="str">
            <v>16203900200000</v>
          </cell>
          <cell r="K369" t="str">
            <v>HAMILTON</v>
          </cell>
          <cell r="L369" t="str">
            <v>City Of Hamilton}</v>
          </cell>
          <cell r="M369" t="str">
            <v>PO Box 145</v>
          </cell>
          <cell r="N369" t="str">
            <v>Hamilton, IA 50116</v>
          </cell>
          <cell r="O369">
            <v>144</v>
          </cell>
        </row>
        <row r="370">
          <cell r="A370" t="str">
            <v>HAMPTON</v>
          </cell>
          <cell r="B370">
            <v>333</v>
          </cell>
          <cell r="E370">
            <v>364</v>
          </cell>
          <cell r="F370">
            <v>13539641</v>
          </cell>
          <cell r="G370">
            <v>364</v>
          </cell>
          <cell r="H370" t="str">
            <v>16203900300000</v>
          </cell>
          <cell r="K370" t="str">
            <v>HAMPTON</v>
          </cell>
          <cell r="L370" t="str">
            <v>City of Hampton</v>
          </cell>
          <cell r="M370" t="str">
            <v>122 1st Avenue NW</v>
          </cell>
          <cell r="N370" t="str">
            <v>Hampton, Iowa 50441</v>
          </cell>
          <cell r="O370">
            <v>4218</v>
          </cell>
        </row>
        <row r="371">
          <cell r="A371" t="str">
            <v>HANCOCK</v>
          </cell>
          <cell r="B371">
            <v>734</v>
          </cell>
          <cell r="E371">
            <v>365</v>
          </cell>
          <cell r="F371">
            <v>55532210</v>
          </cell>
          <cell r="G371">
            <v>365</v>
          </cell>
          <cell r="H371" t="str">
            <v>16203900400000</v>
          </cell>
          <cell r="K371" t="str">
            <v>HANCOCK</v>
          </cell>
          <cell r="L371" t="str">
            <v>CITY OF HANCOCK, IOWA</v>
          </cell>
          <cell r="M371" t="str">
            <v>207 N. Main Street</v>
          </cell>
          <cell r="N371" t="str">
            <v>Hancock, IA  51536</v>
          </cell>
          <cell r="O371">
            <v>207</v>
          </cell>
        </row>
        <row r="372">
          <cell r="A372" t="str">
            <v>HANLONTOWN</v>
          </cell>
          <cell r="B372">
            <v>943</v>
          </cell>
          <cell r="E372">
            <v>366</v>
          </cell>
          <cell r="F372">
            <v>5194316</v>
          </cell>
          <cell r="G372">
            <v>366</v>
          </cell>
          <cell r="H372" t="str">
            <v>16203900500000</v>
          </cell>
          <cell r="K372" t="str">
            <v>HANLONTOWN</v>
          </cell>
          <cell r="L372" t="str">
            <v>City Clerk</v>
          </cell>
          <cell r="M372" t="str">
            <v>PO Box 5 - 214 Main Street</v>
          </cell>
          <cell r="N372" t="str">
            <v>Hanlontown, IA  50444</v>
          </cell>
          <cell r="O372">
            <v>229</v>
          </cell>
        </row>
        <row r="373">
          <cell r="A373" t="str">
            <v>HANSELL</v>
          </cell>
          <cell r="B373">
            <v>334</v>
          </cell>
          <cell r="E373">
            <v>367</v>
          </cell>
          <cell r="F373">
            <v>11713049</v>
          </cell>
          <cell r="G373">
            <v>367</v>
          </cell>
          <cell r="H373" t="str">
            <v>16203900600000</v>
          </cell>
          <cell r="K373" t="str">
            <v>HANSELL</v>
          </cell>
          <cell r="L373" t="str">
            <v>CITY OF HANSELL</v>
          </cell>
          <cell r="M373" t="str">
            <v>1466 TIMBER AVE.</v>
          </cell>
          <cell r="N373" t="str">
            <v>HANSELL, IA 50441</v>
          </cell>
          <cell r="O373">
            <v>96</v>
          </cell>
        </row>
        <row r="374">
          <cell r="A374" t="str">
            <v>HARCOURT</v>
          </cell>
          <cell r="B374">
            <v>906</v>
          </cell>
          <cell r="E374">
            <v>368</v>
          </cell>
          <cell r="F374">
            <v>58010161</v>
          </cell>
          <cell r="G374">
            <v>368</v>
          </cell>
          <cell r="H374" t="str">
            <v>16203900700000</v>
          </cell>
          <cell r="K374" t="str">
            <v>HARCOURT</v>
          </cell>
          <cell r="L374" t="str">
            <v>CITY OF HARCOURT</v>
          </cell>
          <cell r="M374" t="str">
            <v>204 SOUTH ASH STREET</v>
          </cell>
          <cell r="N374" t="str">
            <v>HARCOURT, IA 50544</v>
          </cell>
          <cell r="O374">
            <v>340</v>
          </cell>
        </row>
        <row r="375">
          <cell r="A375" t="str">
            <v>HARDY</v>
          </cell>
          <cell r="B375">
            <v>428</v>
          </cell>
          <cell r="E375">
            <v>369</v>
          </cell>
          <cell r="F375">
            <v>83471932</v>
          </cell>
          <cell r="G375">
            <v>369</v>
          </cell>
          <cell r="H375" t="str">
            <v>16203900800000</v>
          </cell>
          <cell r="K375" t="str">
            <v>HARDY</v>
          </cell>
          <cell r="L375" t="str">
            <v>CITY OF HARDY</v>
          </cell>
          <cell r="M375" t="str">
            <v>2510 220TH STREET</v>
          </cell>
          <cell r="N375" t="str">
            <v xml:space="preserve">HUMBOLDT, IA  50548 </v>
          </cell>
          <cell r="O375">
            <v>57</v>
          </cell>
        </row>
        <row r="376">
          <cell r="A376" t="str">
            <v>HARLAN</v>
          </cell>
          <cell r="B376">
            <v>790</v>
          </cell>
          <cell r="E376">
            <v>370</v>
          </cell>
          <cell r="F376">
            <v>11106249</v>
          </cell>
          <cell r="G376">
            <v>370</v>
          </cell>
          <cell r="H376" t="str">
            <v>16203900900000</v>
          </cell>
          <cell r="K376" t="str">
            <v>HARLAN</v>
          </cell>
          <cell r="L376" t="str">
            <v>City Clerk</v>
          </cell>
          <cell r="M376" t="str">
            <v>711 Durant</v>
          </cell>
          <cell r="N376" t="str">
            <v>Harlan, IA 51537</v>
          </cell>
          <cell r="O376">
            <v>5282</v>
          </cell>
        </row>
        <row r="377">
          <cell r="A377" t="str">
            <v>HARPER</v>
          </cell>
          <cell r="B377">
            <v>503</v>
          </cell>
          <cell r="E377">
            <v>371</v>
          </cell>
          <cell r="F377">
            <v>6656374</v>
          </cell>
          <cell r="G377">
            <v>371</v>
          </cell>
          <cell r="H377" t="str">
            <v>16204000100000</v>
          </cell>
          <cell r="K377" t="str">
            <v>HARPER</v>
          </cell>
          <cell r="L377" t="str">
            <v>CITY OF HARPER</v>
          </cell>
          <cell r="M377" t="str">
            <v>215 MAIN STREET</v>
          </cell>
          <cell r="N377" t="str">
            <v>HARPER, IA 52335</v>
          </cell>
          <cell r="O377">
            <v>134</v>
          </cell>
        </row>
        <row r="378">
          <cell r="A378" t="str">
            <v>HARPERS FERRY</v>
          </cell>
          <cell r="B378">
            <v>10</v>
          </cell>
          <cell r="E378">
            <v>372</v>
          </cell>
          <cell r="F378">
            <v>22539993</v>
          </cell>
          <cell r="G378">
            <v>372</v>
          </cell>
          <cell r="H378" t="str">
            <v>16204000200000</v>
          </cell>
          <cell r="K378" t="str">
            <v>HARPERS FERRY</v>
          </cell>
          <cell r="L378" t="str">
            <v>City of Harpers Ferry</v>
          </cell>
          <cell r="M378" t="str">
            <v>P.O. Box 250</v>
          </cell>
          <cell r="N378" t="str">
            <v>Harpers Ferry, IA 52146</v>
          </cell>
          <cell r="O378">
            <v>330</v>
          </cell>
        </row>
        <row r="379">
          <cell r="A379" t="str">
            <v>HARRIS</v>
          </cell>
          <cell r="B379">
            <v>668</v>
          </cell>
          <cell r="E379">
            <v>373</v>
          </cell>
          <cell r="F379">
            <v>56867581</v>
          </cell>
          <cell r="G379">
            <v>373</v>
          </cell>
          <cell r="H379" t="str">
            <v>16204000300000</v>
          </cell>
          <cell r="K379" t="str">
            <v>HARRIS</v>
          </cell>
          <cell r="L379" t="str">
            <v>City Clerk</v>
          </cell>
          <cell r="M379" t="str">
            <v>PO Box 135</v>
          </cell>
          <cell r="N379" t="str">
            <v>Harris, IA 51345</v>
          </cell>
          <cell r="O379">
            <v>200</v>
          </cell>
        </row>
        <row r="380">
          <cell r="A380" t="str">
            <v>HARTFORD</v>
          </cell>
          <cell r="B380">
            <v>872</v>
          </cell>
          <cell r="E380">
            <v>374</v>
          </cell>
          <cell r="F380">
            <v>6752265</v>
          </cell>
          <cell r="G380">
            <v>374</v>
          </cell>
          <cell r="H380" t="str">
            <v>16204000400000</v>
          </cell>
          <cell r="K380" t="str">
            <v>HARTFORD</v>
          </cell>
          <cell r="L380" t="str">
            <v>ATTN: CITY CLERK</v>
          </cell>
          <cell r="M380" t="str">
            <v>150 W. ELM ST.  P.O. BOX 910</v>
          </cell>
          <cell r="N380" t="str">
            <v>HARTFORD, IA.  50118-0910</v>
          </cell>
          <cell r="O380">
            <v>759</v>
          </cell>
        </row>
        <row r="381">
          <cell r="A381" t="str">
            <v>HARTLEY</v>
          </cell>
          <cell r="B381">
            <v>660</v>
          </cell>
          <cell r="E381">
            <v>375</v>
          </cell>
          <cell r="F381">
            <v>7799805</v>
          </cell>
          <cell r="G381">
            <v>375</v>
          </cell>
          <cell r="H381" t="str">
            <v>16204000500000</v>
          </cell>
          <cell r="K381" t="str">
            <v>HARTLEY</v>
          </cell>
          <cell r="L381" t="str">
            <v>City Clerk</v>
          </cell>
          <cell r="M381" t="str">
            <v>11 S Central Ave</v>
          </cell>
          <cell r="N381" t="str">
            <v>Hartley, IA 51346</v>
          </cell>
          <cell r="O381">
            <v>1733</v>
          </cell>
        </row>
        <row r="382">
          <cell r="A382" t="str">
            <v>HARTWICK</v>
          </cell>
          <cell r="B382">
            <v>747</v>
          </cell>
          <cell r="E382">
            <v>376</v>
          </cell>
          <cell r="F382">
            <v>14006315</v>
          </cell>
          <cell r="G382">
            <v>376</v>
          </cell>
          <cell r="H382" t="str">
            <v>16204000600000</v>
          </cell>
          <cell r="K382" t="str">
            <v>HARTWICK</v>
          </cell>
          <cell r="L382" t="str">
            <v>HARTWICK CITY</v>
          </cell>
          <cell r="M382" t="str">
            <v>2387 310TH AVENUE</v>
          </cell>
          <cell r="N382" t="str">
            <v>CHELSEA, IA  52215</v>
          </cell>
          <cell r="O382">
            <v>83</v>
          </cell>
        </row>
        <row r="383">
          <cell r="A383" t="str">
            <v>HARVEY</v>
          </cell>
          <cell r="B383">
            <v>596</v>
          </cell>
          <cell r="E383">
            <v>377</v>
          </cell>
          <cell r="F383">
            <v>26132621</v>
          </cell>
          <cell r="G383">
            <v>377</v>
          </cell>
          <cell r="H383" t="str">
            <v>16204000700000</v>
          </cell>
          <cell r="K383" t="str">
            <v>HARVEY</v>
          </cell>
          <cell r="L383" t="str">
            <v>City Clerk/ Treasurer</v>
          </cell>
          <cell r="M383" t="str">
            <v>P.O. Box 87</v>
          </cell>
          <cell r="N383" t="str">
            <v>Harvey, IA 50119</v>
          </cell>
          <cell r="O383">
            <v>277</v>
          </cell>
        </row>
        <row r="384">
          <cell r="A384" t="str">
            <v>HASTINGS</v>
          </cell>
          <cell r="B384">
            <v>618</v>
          </cell>
          <cell r="E384">
            <v>378</v>
          </cell>
          <cell r="F384">
            <v>332580882</v>
          </cell>
          <cell r="G384">
            <v>378</v>
          </cell>
          <cell r="H384" t="str">
            <v>16204000800000</v>
          </cell>
          <cell r="K384" t="str">
            <v>HASTINGS</v>
          </cell>
          <cell r="L384" t="str">
            <v>City of Hastings</v>
          </cell>
          <cell r="M384" t="str">
            <v>401 Indian Ave PO BOX 703</v>
          </cell>
          <cell r="N384" t="str">
            <v>Hastings, IA 51540</v>
          </cell>
          <cell r="O384">
            <v>152</v>
          </cell>
        </row>
        <row r="385">
          <cell r="A385" t="str">
            <v>HAVELOCK</v>
          </cell>
          <cell r="B385">
            <v>705</v>
          </cell>
          <cell r="E385">
            <v>379</v>
          </cell>
          <cell r="F385">
            <v>15100211</v>
          </cell>
          <cell r="G385">
            <v>379</v>
          </cell>
          <cell r="H385" t="str">
            <v>16204000900000</v>
          </cell>
          <cell r="K385" t="str">
            <v>HAVELOCK</v>
          </cell>
          <cell r="L385" t="str">
            <v>City of Havelock</v>
          </cell>
          <cell r="M385" t="str">
            <v>PO Box 158</v>
          </cell>
          <cell r="N385" t="str">
            <v>Havelock, IA  50546</v>
          </cell>
          <cell r="O385">
            <v>177</v>
          </cell>
        </row>
        <row r="386">
          <cell r="A386" t="str">
            <v>HAVERHILL</v>
          </cell>
          <cell r="B386">
            <v>607</v>
          </cell>
          <cell r="E386">
            <v>380</v>
          </cell>
          <cell r="F386">
            <v>80812667</v>
          </cell>
          <cell r="G386">
            <v>380</v>
          </cell>
          <cell r="H386" t="str">
            <v>16204100100000</v>
          </cell>
          <cell r="K386" t="str">
            <v>HAVERHILL</v>
          </cell>
          <cell r="L386" t="str">
            <v>City of Haverhill</v>
          </cell>
          <cell r="M386" t="str">
            <v>2804 Oaks Ave.</v>
          </cell>
          <cell r="N386" t="str">
            <v>Haverhill,  IA  50120</v>
          </cell>
          <cell r="O386">
            <v>170</v>
          </cell>
        </row>
        <row r="387">
          <cell r="A387" t="str">
            <v>HAWARDEN</v>
          </cell>
          <cell r="B387">
            <v>802</v>
          </cell>
          <cell r="E387">
            <v>381</v>
          </cell>
          <cell r="F387">
            <v>13097066</v>
          </cell>
          <cell r="G387">
            <v>381</v>
          </cell>
          <cell r="H387" t="str">
            <v>16204100200000</v>
          </cell>
          <cell r="K387" t="str">
            <v>HAWARDEN</v>
          </cell>
          <cell r="L387" t="str">
            <v>HAWARDEN CITY</v>
          </cell>
          <cell r="M387" t="str">
            <v>1150 CENTRAL AVENUE</v>
          </cell>
          <cell r="N387" t="str">
            <v>HAWARDEN, IA 51023</v>
          </cell>
          <cell r="O387">
            <v>2478</v>
          </cell>
        </row>
        <row r="388">
          <cell r="A388" t="str">
            <v>HAWKEYE</v>
          </cell>
          <cell r="B388">
            <v>314</v>
          </cell>
          <cell r="E388">
            <v>382</v>
          </cell>
          <cell r="F388">
            <v>6451563</v>
          </cell>
          <cell r="G388">
            <v>382</v>
          </cell>
          <cell r="H388" t="str">
            <v>16204100300000</v>
          </cell>
          <cell r="K388" t="str">
            <v>HAWKEYE</v>
          </cell>
          <cell r="L388" t="str">
            <v>CITY OF HAWKEYE</v>
          </cell>
          <cell r="M388" t="str">
            <v>PO BOX 145</v>
          </cell>
          <cell r="N388" t="str">
            <v>HAWKEYE IOWA 52147</v>
          </cell>
          <cell r="O388">
            <v>489</v>
          </cell>
        </row>
        <row r="389">
          <cell r="A389" t="str">
            <v>HAYESVILLE</v>
          </cell>
          <cell r="B389">
            <v>504</v>
          </cell>
          <cell r="E389">
            <v>383</v>
          </cell>
          <cell r="F389">
            <v>175666892</v>
          </cell>
          <cell r="G389">
            <v>383</v>
          </cell>
          <cell r="H389" t="str">
            <v>16204100400000</v>
          </cell>
          <cell r="K389" t="str">
            <v>HAYESVILLE</v>
          </cell>
          <cell r="L389" t="str">
            <v>City Clerk</v>
          </cell>
          <cell r="M389" t="str">
            <v>102 Fritz St.</v>
          </cell>
          <cell r="N389" t="str">
            <v>Hayesville, IA 52562</v>
          </cell>
          <cell r="O389">
            <v>64</v>
          </cell>
        </row>
        <row r="390">
          <cell r="A390" t="str">
            <v>HAZLETON</v>
          </cell>
          <cell r="B390">
            <v>75</v>
          </cell>
          <cell r="E390">
            <v>384</v>
          </cell>
          <cell r="F390">
            <v>3594607</v>
          </cell>
          <cell r="G390">
            <v>384</v>
          </cell>
          <cell r="H390" t="str">
            <v>16204100500000</v>
          </cell>
          <cell r="K390" t="str">
            <v>HAZLETON</v>
          </cell>
          <cell r="L390" t="str">
            <v>CITY CLERK</v>
          </cell>
          <cell r="M390" t="str">
            <v>PO BOX 500</v>
          </cell>
          <cell r="N390" t="str">
            <v>HAZLETON, IA 50641</v>
          </cell>
          <cell r="O390">
            <v>950</v>
          </cell>
        </row>
        <row r="391">
          <cell r="A391" t="str">
            <v>HEDRICK</v>
          </cell>
          <cell r="B391">
            <v>505</v>
          </cell>
          <cell r="E391">
            <v>385</v>
          </cell>
          <cell r="F391">
            <v>24533292</v>
          </cell>
          <cell r="G391">
            <v>385</v>
          </cell>
          <cell r="H391" t="str">
            <v>16204100600000</v>
          </cell>
          <cell r="K391" t="str">
            <v>HEDRICK</v>
          </cell>
          <cell r="L391" t="str">
            <v>City of Hedrick</v>
          </cell>
          <cell r="M391" t="str">
            <v>109 N. Main Street</v>
          </cell>
          <cell r="N391" t="str">
            <v>Hedrick, IA  52563-0167</v>
          </cell>
          <cell r="O391">
            <v>837</v>
          </cell>
        </row>
        <row r="392">
          <cell r="A392" t="str">
            <v>HENDERSON</v>
          </cell>
          <cell r="B392">
            <v>619</v>
          </cell>
          <cell r="E392">
            <v>386</v>
          </cell>
          <cell r="F392">
            <v>13410633</v>
          </cell>
          <cell r="G392">
            <v>386</v>
          </cell>
          <cell r="H392" t="str">
            <v>16204100700000</v>
          </cell>
          <cell r="K392" t="str">
            <v>HENDERSON</v>
          </cell>
          <cell r="L392" t="str">
            <v>City of Henderson</v>
          </cell>
          <cell r="M392" t="str">
            <v>310 Maple St.</v>
          </cell>
          <cell r="N392" t="str">
            <v>Henderson, Iowa  51541</v>
          </cell>
          <cell r="O392">
            <v>171</v>
          </cell>
        </row>
        <row r="393">
          <cell r="A393" t="str">
            <v>HEPBURN</v>
          </cell>
          <cell r="B393">
            <v>678</v>
          </cell>
          <cell r="E393">
            <v>387</v>
          </cell>
          <cell r="F393">
            <v>8581198</v>
          </cell>
          <cell r="G393">
            <v>387</v>
          </cell>
          <cell r="H393" t="str">
            <v>16204100800000</v>
          </cell>
          <cell r="K393" t="str">
            <v>HEPBURN</v>
          </cell>
          <cell r="L393" t="str">
            <v>HEPBURN CITY CLERK</v>
          </cell>
          <cell r="M393" t="str">
            <v>501 RAILROAD ST</v>
          </cell>
          <cell r="N393" t="str">
            <v>CLARINDA, IA 51632</v>
          </cell>
          <cell r="O393">
            <v>39</v>
          </cell>
        </row>
        <row r="394">
          <cell r="A394" t="str">
            <v>HIAWATHA</v>
          </cell>
          <cell r="B394">
            <v>545</v>
          </cell>
          <cell r="E394">
            <v>388</v>
          </cell>
          <cell r="F394">
            <v>58639838</v>
          </cell>
          <cell r="G394">
            <v>388</v>
          </cell>
          <cell r="H394" t="str">
            <v>16204200100000</v>
          </cell>
          <cell r="K394" t="str">
            <v>HIAWATHA</v>
          </cell>
          <cell r="L394" t="str">
            <v>Cindy Kudrna, Finance Director</v>
          </cell>
          <cell r="M394" t="str">
            <v>101 Emmons Street</v>
          </cell>
          <cell r="N394" t="str">
            <v>Hiawatha, Iowa  52233</v>
          </cell>
          <cell r="O394">
            <v>6480</v>
          </cell>
        </row>
        <row r="395">
          <cell r="A395" t="str">
            <v>HILLS</v>
          </cell>
          <cell r="B395">
            <v>482</v>
          </cell>
          <cell r="E395">
            <v>389</v>
          </cell>
          <cell r="F395">
            <v>28716313</v>
          </cell>
          <cell r="G395">
            <v>389</v>
          </cell>
          <cell r="H395" t="str">
            <v>16204200200000</v>
          </cell>
          <cell r="K395" t="str">
            <v>HILLS</v>
          </cell>
          <cell r="L395" t="str">
            <v>CITY OF HILLS</v>
          </cell>
          <cell r="M395" t="str">
            <v>201 NORTH FIRST ST P O BOX 345</v>
          </cell>
          <cell r="N395" t="str">
            <v>HILLS, IOWA 52235-0345</v>
          </cell>
          <cell r="O395">
            <v>679</v>
          </cell>
        </row>
        <row r="396">
          <cell r="A396" t="str">
            <v>HILLSBORO</v>
          </cell>
          <cell r="B396">
            <v>411</v>
          </cell>
          <cell r="E396">
            <v>390</v>
          </cell>
          <cell r="F396">
            <v>5844563</v>
          </cell>
          <cell r="G396">
            <v>390</v>
          </cell>
          <cell r="H396" t="str">
            <v>16204200300000</v>
          </cell>
          <cell r="K396" t="str">
            <v>HILLSBORO</v>
          </cell>
          <cell r="L396" t="str">
            <v>City of Hillsboro</v>
          </cell>
          <cell r="M396" t="str">
            <v>105 East commercial St.</v>
          </cell>
          <cell r="N396" t="str">
            <v>Hillsboro,Iowa 52630</v>
          </cell>
          <cell r="O396">
            <v>205</v>
          </cell>
        </row>
        <row r="397">
          <cell r="A397" t="str">
            <v>HINTON</v>
          </cell>
          <cell r="B397">
            <v>695</v>
          </cell>
          <cell r="E397">
            <v>391</v>
          </cell>
          <cell r="F397">
            <v>99335026</v>
          </cell>
          <cell r="G397">
            <v>391</v>
          </cell>
          <cell r="H397" t="str">
            <v>16204200400000</v>
          </cell>
          <cell r="K397" t="str">
            <v>HINTON</v>
          </cell>
          <cell r="L397" t="str">
            <v>CITY CLERK</v>
          </cell>
          <cell r="M397" t="str">
            <v>205 W MAIN</v>
          </cell>
          <cell r="N397" t="str">
            <v>HINTON, IA 51024</v>
          </cell>
          <cell r="O397">
            <v>808</v>
          </cell>
        </row>
        <row r="398">
          <cell r="A398" t="str">
            <v>HOLLAND</v>
          </cell>
          <cell r="B398">
            <v>357</v>
          </cell>
          <cell r="E398">
            <v>392</v>
          </cell>
          <cell r="F398">
            <v>33675380</v>
          </cell>
          <cell r="G398">
            <v>392</v>
          </cell>
          <cell r="H398" t="str">
            <v>16204200500000</v>
          </cell>
          <cell r="K398" t="str">
            <v>HOLLAND</v>
          </cell>
          <cell r="L398" t="str">
            <v>CITY CLERK / TREASURER</v>
          </cell>
          <cell r="M398" t="str">
            <v>P.O. BOX 142</v>
          </cell>
          <cell r="N398" t="str">
            <v>HOLLAND, IOWA 50642-0142</v>
          </cell>
          <cell r="O398">
            <v>250</v>
          </cell>
        </row>
        <row r="399">
          <cell r="A399" t="str">
            <v>HOLSTEIN</v>
          </cell>
          <cell r="B399">
            <v>439</v>
          </cell>
          <cell r="E399">
            <v>393</v>
          </cell>
          <cell r="F399">
            <v>263942101</v>
          </cell>
          <cell r="G399">
            <v>393</v>
          </cell>
          <cell r="H399" t="str">
            <v>16204200600000</v>
          </cell>
          <cell r="K399" t="str">
            <v>HOLSTEIN</v>
          </cell>
          <cell r="L399" t="str">
            <v>City of Holstein</v>
          </cell>
          <cell r="M399" t="str">
            <v>119 S. Main</v>
          </cell>
          <cell r="N399" t="str">
            <v>Holstein, IA  51025</v>
          </cell>
          <cell r="O399">
            <v>1470</v>
          </cell>
        </row>
        <row r="400">
          <cell r="A400" t="str">
            <v>HOLY CROSS</v>
          </cell>
          <cell r="B400">
            <v>294</v>
          </cell>
          <cell r="E400">
            <v>394</v>
          </cell>
          <cell r="F400">
            <v>6227260</v>
          </cell>
          <cell r="G400">
            <v>394</v>
          </cell>
          <cell r="H400" t="str">
            <v>16204200700000</v>
          </cell>
          <cell r="K400" t="str">
            <v>HOLY CROSS</v>
          </cell>
          <cell r="L400" t="str">
            <v>City Clerk</v>
          </cell>
          <cell r="M400" t="str">
            <v>895 Main St</v>
          </cell>
          <cell r="N400" t="str">
            <v>Holy Cross, IA 52053</v>
          </cell>
          <cell r="O400">
            <v>339</v>
          </cell>
        </row>
        <row r="401">
          <cell r="A401" t="str">
            <v>HOPKINTON</v>
          </cell>
          <cell r="B401">
            <v>262</v>
          </cell>
          <cell r="E401">
            <v>395</v>
          </cell>
          <cell r="F401">
            <v>2112811</v>
          </cell>
          <cell r="G401">
            <v>395</v>
          </cell>
          <cell r="H401" t="str">
            <v>16204200800000</v>
          </cell>
          <cell r="K401" t="str">
            <v>HOPKINTON</v>
          </cell>
          <cell r="L401" t="str">
            <v>CITY OF HOPKINTON</v>
          </cell>
          <cell r="M401" t="str">
            <v>PO BOX 154</v>
          </cell>
          <cell r="N401" t="str">
            <v>HOPKINTON, IA  52237-0154</v>
          </cell>
          <cell r="O401">
            <v>681</v>
          </cell>
        </row>
        <row r="402">
          <cell r="A402" t="str">
            <v>HORNICK</v>
          </cell>
          <cell r="B402">
            <v>931</v>
          </cell>
          <cell r="E402">
            <v>396</v>
          </cell>
          <cell r="F402">
            <v>22198891</v>
          </cell>
          <cell r="G402">
            <v>396</v>
          </cell>
          <cell r="H402" t="str">
            <v>16204200900000</v>
          </cell>
          <cell r="K402" t="str">
            <v>HORNICK</v>
          </cell>
          <cell r="L402" t="str">
            <v>CITY OF HORNICK</v>
          </cell>
          <cell r="M402" t="str">
            <v>PO BOX 67</v>
          </cell>
          <cell r="N402" t="str">
            <v>HORNICK, IA 51026</v>
          </cell>
          <cell r="O402">
            <v>253</v>
          </cell>
        </row>
        <row r="403">
          <cell r="A403" t="str">
            <v>HOSPERS</v>
          </cell>
          <cell r="B403">
            <v>803</v>
          </cell>
          <cell r="E403">
            <v>397</v>
          </cell>
          <cell r="F403">
            <v>9059372</v>
          </cell>
          <cell r="G403">
            <v>397</v>
          </cell>
          <cell r="H403" t="str">
            <v>16204201000000</v>
          </cell>
          <cell r="K403" t="str">
            <v>HOSPERS</v>
          </cell>
          <cell r="L403" t="str">
            <v>HOSPERS CITY CLERK</v>
          </cell>
          <cell r="M403" t="str">
            <v>P.O. BOX 248</v>
          </cell>
          <cell r="N403" t="str">
            <v>HOSPERS, IA 51238</v>
          </cell>
          <cell r="O403">
            <v>672</v>
          </cell>
        </row>
        <row r="404">
          <cell r="A404" t="str">
            <v>HOUGHTON</v>
          </cell>
          <cell r="B404">
            <v>532</v>
          </cell>
          <cell r="E404">
            <v>398</v>
          </cell>
          <cell r="F404">
            <v>13852826</v>
          </cell>
          <cell r="G404">
            <v>398</v>
          </cell>
          <cell r="H404" t="str">
            <v>16204201100000</v>
          </cell>
          <cell r="K404" t="str">
            <v>HOUGHTON</v>
          </cell>
          <cell r="L404" t="str">
            <v>City of Houghton</v>
          </cell>
          <cell r="M404" t="str">
            <v>P.O. Box 113</v>
          </cell>
          <cell r="N404" t="str">
            <v>Houghton, Iowa  52631</v>
          </cell>
          <cell r="O404">
            <v>130</v>
          </cell>
        </row>
        <row r="405">
          <cell r="A405" t="str">
            <v>HUBBARD</v>
          </cell>
          <cell r="B405">
            <v>392</v>
          </cell>
          <cell r="E405">
            <v>399</v>
          </cell>
          <cell r="F405">
            <v>3249704</v>
          </cell>
          <cell r="G405">
            <v>399</v>
          </cell>
          <cell r="H405" t="str">
            <v>16204201200000</v>
          </cell>
          <cell r="K405" t="str">
            <v>HUBBARD</v>
          </cell>
          <cell r="L405" t="str">
            <v>CITY CLERK</v>
          </cell>
          <cell r="M405" t="str">
            <v>PO BOX 265</v>
          </cell>
          <cell r="N405" t="str">
            <v>HUBBARD, IA  50122199843</v>
          </cell>
          <cell r="O405">
            <v>885</v>
          </cell>
        </row>
        <row r="406">
          <cell r="A406" t="str">
            <v>HUDSON</v>
          </cell>
          <cell r="B406">
            <v>51</v>
          </cell>
          <cell r="E406">
            <v>400</v>
          </cell>
          <cell r="F406">
            <v>40267446</v>
          </cell>
          <cell r="G406">
            <v>400</v>
          </cell>
          <cell r="H406" t="str">
            <v>16204300100000</v>
          </cell>
          <cell r="K406" t="str">
            <v>HUDSON</v>
          </cell>
          <cell r="L406" t="str">
            <v>CITY OF HUDSON</v>
          </cell>
          <cell r="M406" t="str">
            <v>525 JEFFERSON STREET</v>
          </cell>
          <cell r="N406" t="str">
            <v>HUDSON, IOWA 50643-0536</v>
          </cell>
          <cell r="O406">
            <v>2117</v>
          </cell>
        </row>
        <row r="407">
          <cell r="A407" t="str">
            <v>HULL</v>
          </cell>
          <cell r="B407">
            <v>804</v>
          </cell>
          <cell r="E407">
            <v>401</v>
          </cell>
          <cell r="F407">
            <v>3752747</v>
          </cell>
          <cell r="G407">
            <v>401</v>
          </cell>
          <cell r="H407" t="str">
            <v>16204300200000</v>
          </cell>
          <cell r="K407" t="str">
            <v>HULL</v>
          </cell>
          <cell r="L407" t="str">
            <v xml:space="preserve">City Clerk </v>
          </cell>
          <cell r="M407" t="str">
            <v xml:space="preserve">1133 Maple Street </v>
          </cell>
          <cell r="N407" t="str">
            <v>Hull, Iowa   51239-0816</v>
          </cell>
          <cell r="O407">
            <v>1960</v>
          </cell>
        </row>
        <row r="408">
          <cell r="A408" t="str">
            <v>HUMBOLDT</v>
          </cell>
          <cell r="B408">
            <v>429</v>
          </cell>
          <cell r="E408">
            <v>402</v>
          </cell>
          <cell r="F408">
            <v>57674599</v>
          </cell>
          <cell r="G408">
            <v>402</v>
          </cell>
          <cell r="H408" t="str">
            <v>16204300300000</v>
          </cell>
          <cell r="K408" t="str">
            <v>HUMBOLDT</v>
          </cell>
          <cell r="L408" t="str">
            <v>City Clerk</v>
          </cell>
          <cell r="M408" t="str">
            <v>29 5th Street South</v>
          </cell>
          <cell r="N408" t="str">
            <v>Humboldt, IA  50548</v>
          </cell>
          <cell r="O408">
            <v>4452</v>
          </cell>
        </row>
        <row r="409">
          <cell r="A409" t="str">
            <v>HUMESTON</v>
          </cell>
          <cell r="B409">
            <v>893</v>
          </cell>
          <cell r="E409">
            <v>403</v>
          </cell>
          <cell r="F409">
            <v>5277027</v>
          </cell>
          <cell r="G409">
            <v>403</v>
          </cell>
          <cell r="H409" t="str">
            <v>16204300400000</v>
          </cell>
          <cell r="K409" t="str">
            <v>HUMESTON</v>
          </cell>
          <cell r="L409" t="str">
            <v>City Clerk</v>
          </cell>
          <cell r="M409" t="str">
            <v>PO Box 188</v>
          </cell>
          <cell r="N409" t="str">
            <v>Humeston, IA  50123</v>
          </cell>
          <cell r="O409">
            <v>543</v>
          </cell>
        </row>
        <row r="410">
          <cell r="A410" t="str">
            <v>HUXLEY</v>
          </cell>
          <cell r="B410">
            <v>816</v>
          </cell>
          <cell r="E410">
            <v>404</v>
          </cell>
          <cell r="F410">
            <v>111501093</v>
          </cell>
          <cell r="G410">
            <v>404</v>
          </cell>
          <cell r="H410" t="str">
            <v>16204300500000</v>
          </cell>
          <cell r="K410" t="str">
            <v>HUXLEY</v>
          </cell>
          <cell r="L410" t="str">
            <v>City Clerk, Jolene Lettow</v>
          </cell>
          <cell r="M410" t="str">
            <v>515 North Main Ave</v>
          </cell>
          <cell r="N410" t="str">
            <v>Huxley, IA 50124</v>
          </cell>
          <cell r="O410">
            <v>2316</v>
          </cell>
        </row>
        <row r="411">
          <cell r="A411" t="str">
            <v>IDA GROVE</v>
          </cell>
          <cell r="B411">
            <v>440</v>
          </cell>
          <cell r="E411">
            <v>405</v>
          </cell>
          <cell r="F411">
            <v>12363694</v>
          </cell>
          <cell r="G411">
            <v>405</v>
          </cell>
          <cell r="H411" t="str">
            <v>16204300600000</v>
          </cell>
          <cell r="K411" t="str">
            <v>IDA GROVE</v>
          </cell>
          <cell r="L411" t="str">
            <v>City Clerk</v>
          </cell>
          <cell r="M411" t="str">
            <v>PO Box 236</v>
          </cell>
          <cell r="N411" t="str">
            <v>Ida Grove, IA 51445</v>
          </cell>
          <cell r="O411">
            <v>2350</v>
          </cell>
        </row>
        <row r="412">
          <cell r="A412" t="str">
            <v>IMOGENE</v>
          </cell>
          <cell r="B412">
            <v>340</v>
          </cell>
          <cell r="E412">
            <v>406</v>
          </cell>
          <cell r="F412">
            <v>13374421</v>
          </cell>
          <cell r="G412">
            <v>406</v>
          </cell>
          <cell r="H412" t="str">
            <v>16204300700000</v>
          </cell>
          <cell r="K412" t="str">
            <v>IMOGENE</v>
          </cell>
          <cell r="L412" t="str">
            <v>City of Imogene</v>
          </cell>
          <cell r="M412" t="str">
            <v>101 South Railroad</v>
          </cell>
          <cell r="N412" t="str">
            <v>Imogene, IA 51645</v>
          </cell>
          <cell r="O412">
            <v>66</v>
          </cell>
        </row>
        <row r="413">
          <cell r="A413" t="str">
            <v>INDEPENDENCE</v>
          </cell>
          <cell r="B413">
            <v>76</v>
          </cell>
          <cell r="E413">
            <v>407</v>
          </cell>
          <cell r="F413">
            <v>9526310</v>
          </cell>
          <cell r="G413">
            <v>407</v>
          </cell>
          <cell r="H413" t="str">
            <v>16204300800000</v>
          </cell>
          <cell r="K413" t="str">
            <v>INDEPENDENCE</v>
          </cell>
          <cell r="L413" t="str">
            <v>City Clerk</v>
          </cell>
          <cell r="M413" t="str">
            <v>331 1st Street E</v>
          </cell>
          <cell r="N413" t="str">
            <v>Independence, IA  50644</v>
          </cell>
          <cell r="O413">
            <v>6014</v>
          </cell>
        </row>
        <row r="414">
          <cell r="A414" t="str">
            <v>INDIANOLA</v>
          </cell>
          <cell r="B414">
            <v>873</v>
          </cell>
          <cell r="E414">
            <v>408</v>
          </cell>
          <cell r="F414">
            <v>7930627</v>
          </cell>
          <cell r="G414">
            <v>408</v>
          </cell>
          <cell r="H414" t="str">
            <v>16204300900000</v>
          </cell>
          <cell r="K414" t="str">
            <v>INDIANOLA</v>
          </cell>
          <cell r="L414" t="str">
            <v>City of Indianola</v>
          </cell>
          <cell r="M414" t="str">
            <v>110 North 1st Street</v>
          </cell>
          <cell r="N414" t="str">
            <v>Indianola, Iowa 50125</v>
          </cell>
          <cell r="O414">
            <v>12998</v>
          </cell>
        </row>
        <row r="415">
          <cell r="A415" t="str">
            <v>INWOOD</v>
          </cell>
          <cell r="B415">
            <v>571</v>
          </cell>
          <cell r="E415">
            <v>409</v>
          </cell>
          <cell r="F415">
            <v>63916202</v>
          </cell>
          <cell r="G415">
            <v>409</v>
          </cell>
          <cell r="H415" t="str">
            <v>16204301000000</v>
          </cell>
          <cell r="K415" t="str">
            <v>INWOOD</v>
          </cell>
          <cell r="L415" t="str">
            <v>City of Inwood</v>
          </cell>
          <cell r="M415" t="str">
            <v>PO Box 298</v>
          </cell>
          <cell r="N415" t="str">
            <v>Inwood,  Iowa  51240-0298</v>
          </cell>
          <cell r="O415">
            <v>875</v>
          </cell>
        </row>
        <row r="416">
          <cell r="A416" t="str">
            <v>IONIA</v>
          </cell>
          <cell r="B416">
            <v>164</v>
          </cell>
          <cell r="E416">
            <v>410</v>
          </cell>
          <cell r="F416">
            <v>738250</v>
          </cell>
          <cell r="G416">
            <v>410</v>
          </cell>
          <cell r="H416" t="str">
            <v>16204400100000</v>
          </cell>
          <cell r="K416" t="str">
            <v>IONIA</v>
          </cell>
          <cell r="L416" t="str">
            <v>City of Ionia</v>
          </cell>
          <cell r="M416" t="str">
            <v>PO Box 142</v>
          </cell>
          <cell r="N416" t="str">
            <v>Ionia IA 50645</v>
          </cell>
          <cell r="O416">
            <v>277</v>
          </cell>
        </row>
        <row r="417">
          <cell r="A417" t="str">
            <v>IOWA CITY</v>
          </cell>
          <cell r="B417">
            <v>483</v>
          </cell>
          <cell r="E417">
            <v>411</v>
          </cell>
          <cell r="F417">
            <v>5296946</v>
          </cell>
          <cell r="G417">
            <v>411</v>
          </cell>
          <cell r="H417" t="str">
            <v>16204400200000</v>
          </cell>
          <cell r="K417" t="str">
            <v>IOWA CITY</v>
          </cell>
          <cell r="L417" t="str">
            <v>City of Iowa City</v>
          </cell>
          <cell r="M417" t="str">
            <v>410 E. Washington</v>
          </cell>
          <cell r="N417" t="str">
            <v>Iowa City, Iowa 52240</v>
          </cell>
          <cell r="O417">
            <v>62220</v>
          </cell>
        </row>
        <row r="418">
          <cell r="A418" t="str">
            <v>IOWA FALLS</v>
          </cell>
          <cell r="B418">
            <v>393</v>
          </cell>
          <cell r="E418">
            <v>412</v>
          </cell>
          <cell r="F418">
            <v>411831457</v>
          </cell>
          <cell r="G418">
            <v>412</v>
          </cell>
          <cell r="H418" t="str">
            <v>16204400300000</v>
          </cell>
          <cell r="K418" t="str">
            <v>IOWA FALLS</v>
          </cell>
          <cell r="L418" t="str">
            <v>City Clerk</v>
          </cell>
          <cell r="M418" t="str">
            <v>315 Stevens Street</v>
          </cell>
          <cell r="N418" t="str">
            <v>Iowa Falls, IA 50126</v>
          </cell>
          <cell r="O418">
            <v>5193</v>
          </cell>
        </row>
        <row r="419">
          <cell r="A419" t="str">
            <v>IRETON</v>
          </cell>
          <cell r="B419">
            <v>805</v>
          </cell>
          <cell r="E419">
            <v>413</v>
          </cell>
          <cell r="F419">
            <v>3562573</v>
          </cell>
          <cell r="G419">
            <v>413</v>
          </cell>
          <cell r="H419" t="str">
            <v>16204400400000</v>
          </cell>
          <cell r="K419" t="str">
            <v>IRETON</v>
          </cell>
          <cell r="L419" t="str">
            <v>CITY OF IRETON</v>
          </cell>
          <cell r="M419" t="str">
            <v>316 Main</v>
          </cell>
          <cell r="N419" t="str">
            <v>Ireton, IA 51027</v>
          </cell>
          <cell r="O419">
            <v>585</v>
          </cell>
        </row>
        <row r="420">
          <cell r="A420" t="str">
            <v>IRWIN</v>
          </cell>
          <cell r="B420">
            <v>791</v>
          </cell>
          <cell r="E420">
            <v>414</v>
          </cell>
          <cell r="F420">
            <v>64612329</v>
          </cell>
          <cell r="G420">
            <v>414</v>
          </cell>
          <cell r="H420" t="str">
            <v>16204400500000</v>
          </cell>
          <cell r="K420" t="str">
            <v>IRWIN</v>
          </cell>
          <cell r="L420" t="str">
            <v>{enter title}</v>
          </cell>
          <cell r="M420" t="str">
            <v>{enter address}</v>
          </cell>
          <cell r="N420" t="str">
            <v>{enter city, IA zip code}</v>
          </cell>
          <cell r="O420">
            <v>372</v>
          </cell>
        </row>
        <row r="421">
          <cell r="A421" t="str">
            <v>JACKSON JUNCTION</v>
          </cell>
          <cell r="B421">
            <v>922</v>
          </cell>
          <cell r="E421">
            <v>415</v>
          </cell>
          <cell r="F421">
            <v>8210807</v>
          </cell>
          <cell r="G421">
            <v>415</v>
          </cell>
          <cell r="H421" t="str">
            <v>16204400600000</v>
          </cell>
          <cell r="K421" t="str">
            <v>JACKSON JUNCTION</v>
          </cell>
          <cell r="L421" t="str">
            <v>City of Jackson Junction</v>
          </cell>
          <cell r="M421" t="str">
            <v>1201 County Road V68</v>
          </cell>
          <cell r="N421" t="str">
            <v>Jackson Junction, IA  52171</v>
          </cell>
          <cell r="O421">
            <v>60</v>
          </cell>
        </row>
        <row r="422">
          <cell r="A422" t="str">
            <v>JAMAICA</v>
          </cell>
          <cell r="B422">
            <v>366</v>
          </cell>
          <cell r="E422">
            <v>416</v>
          </cell>
          <cell r="F422">
            <v>1771286</v>
          </cell>
          <cell r="G422">
            <v>416</v>
          </cell>
          <cell r="H422" t="str">
            <v>16204400700000</v>
          </cell>
          <cell r="K422" t="str">
            <v>JAMAICA</v>
          </cell>
          <cell r="L422" t="str">
            <v>City of Jamaica</v>
          </cell>
          <cell r="M422" t="str">
            <v>PO Box 103</v>
          </cell>
          <cell r="N422" t="str">
            <v>Jamaica, IA  50128</v>
          </cell>
          <cell r="O422">
            <v>237</v>
          </cell>
        </row>
        <row r="423">
          <cell r="A423" t="str">
            <v>JANESVILLE</v>
          </cell>
          <cell r="B423">
            <v>66</v>
          </cell>
          <cell r="E423">
            <v>417</v>
          </cell>
          <cell r="F423">
            <v>8895479</v>
          </cell>
          <cell r="G423">
            <v>417</v>
          </cell>
          <cell r="H423" t="str">
            <v>16204400800000</v>
          </cell>
          <cell r="K423" t="str">
            <v>JANESVILLE</v>
          </cell>
          <cell r="L423" t="str">
            <v>City Clerk</v>
          </cell>
          <cell r="M423" t="str">
            <v>227 Main Street  PO Box 146</v>
          </cell>
          <cell r="N423" t="str">
            <v>Janesville, IA  50647-0146</v>
          </cell>
          <cell r="O423">
            <v>829</v>
          </cell>
        </row>
        <row r="424">
          <cell r="A424" t="str">
            <v>JEFFERSON</v>
          </cell>
          <cell r="B424">
            <v>349</v>
          </cell>
          <cell r="E424">
            <v>418</v>
          </cell>
          <cell r="F424">
            <v>36872042</v>
          </cell>
          <cell r="G424">
            <v>418</v>
          </cell>
          <cell r="H424" t="str">
            <v>16204400900000</v>
          </cell>
          <cell r="K424" t="str">
            <v>JEFFERSON</v>
          </cell>
          <cell r="L424" t="str">
            <v>City Clerk</v>
          </cell>
          <cell r="M424" t="str">
            <v>220 N. Chestnut</v>
          </cell>
          <cell r="N424" t="str">
            <v>Jefferson, IA  50129</v>
          </cell>
          <cell r="O424">
            <v>4626</v>
          </cell>
        </row>
        <row r="425">
          <cell r="A425" t="str">
            <v>JESUP</v>
          </cell>
          <cell r="B425">
            <v>77</v>
          </cell>
          <cell r="E425">
            <v>419</v>
          </cell>
          <cell r="F425">
            <v>34329356</v>
          </cell>
          <cell r="G425">
            <v>419</v>
          </cell>
          <cell r="H425" t="str">
            <v>16204401000000</v>
          </cell>
          <cell r="K425" t="str">
            <v>JESUP</v>
          </cell>
          <cell r="L425" t="str">
            <v>City Clerk</v>
          </cell>
          <cell r="M425" t="str">
            <v>PO Box 592</v>
          </cell>
          <cell r="N425" t="str">
            <v>Jesup, IA  50648</v>
          </cell>
          <cell r="O425">
            <v>2212</v>
          </cell>
        </row>
        <row r="426">
          <cell r="A426" t="str">
            <v>JEWELL</v>
          </cell>
          <cell r="B426">
            <v>373</v>
          </cell>
          <cell r="E426">
            <v>420</v>
          </cell>
          <cell r="F426">
            <v>5786718</v>
          </cell>
          <cell r="G426">
            <v>420</v>
          </cell>
          <cell r="H426" t="str">
            <v>16204500100000</v>
          </cell>
          <cell r="K426" t="str">
            <v>JEWELL</v>
          </cell>
          <cell r="L426" t="str">
            <v>CITY CLERK</v>
          </cell>
          <cell r="M426" t="str">
            <v>P O BOX 486</v>
          </cell>
          <cell r="N426" t="str">
            <v>JEWELL  IA   50130</v>
          </cell>
          <cell r="O426">
            <v>1239</v>
          </cell>
        </row>
        <row r="427">
          <cell r="A427" t="str">
            <v>JOHNSTON</v>
          </cell>
          <cell r="B427">
            <v>720</v>
          </cell>
          <cell r="E427">
            <v>421</v>
          </cell>
          <cell r="F427">
            <v>173281889</v>
          </cell>
          <cell r="G427">
            <v>421</v>
          </cell>
          <cell r="H427" t="str">
            <v>16204500200000</v>
          </cell>
          <cell r="K427" t="str">
            <v>JOHNSTON</v>
          </cell>
          <cell r="L427" t="str">
            <v xml:space="preserve">Finance Director </v>
          </cell>
          <cell r="M427" t="str">
            <v>P O Box 419</v>
          </cell>
          <cell r="N427" t="str">
            <v>Johnston, IA 50131</v>
          </cell>
          <cell r="O427">
            <v>8649</v>
          </cell>
        </row>
        <row r="428">
          <cell r="A428" t="str">
            <v>JOICE</v>
          </cell>
          <cell r="B428">
            <v>944</v>
          </cell>
          <cell r="E428">
            <v>422</v>
          </cell>
          <cell r="F428">
            <v>17168369</v>
          </cell>
          <cell r="G428">
            <v>422</v>
          </cell>
          <cell r="H428" t="str">
            <v>16204500300000</v>
          </cell>
          <cell r="K428" t="str">
            <v>JOICE</v>
          </cell>
          <cell r="L428" t="str">
            <v>City of Joice</v>
          </cell>
          <cell r="M428" t="str">
            <v>PO Box 195</v>
          </cell>
          <cell r="N428" t="str">
            <v>Joice, Iowa  50446</v>
          </cell>
          <cell r="O428">
            <v>231</v>
          </cell>
        </row>
        <row r="429">
          <cell r="A429" t="str">
            <v>JOLLEY</v>
          </cell>
          <cell r="B429">
            <v>104</v>
          </cell>
          <cell r="E429">
            <v>423</v>
          </cell>
          <cell r="F429">
            <v>18370499</v>
          </cell>
          <cell r="G429">
            <v>423</v>
          </cell>
          <cell r="H429" t="str">
            <v>16204500400000</v>
          </cell>
          <cell r="K429" t="str">
            <v>JOLLEY</v>
          </cell>
          <cell r="L429" t="str">
            <v>JOLLEY CITY</v>
          </cell>
          <cell r="M429" t="str">
            <v>CITY CLERK</v>
          </cell>
          <cell r="N429" t="str">
            <v>JOLLEY,IA 50551</v>
          </cell>
          <cell r="O429">
            <v>54</v>
          </cell>
        </row>
        <row r="430">
          <cell r="A430" t="str">
            <v>KALONA</v>
          </cell>
          <cell r="B430">
            <v>885</v>
          </cell>
          <cell r="E430">
            <v>424</v>
          </cell>
          <cell r="F430">
            <v>12985924</v>
          </cell>
          <cell r="G430">
            <v>424</v>
          </cell>
          <cell r="H430" t="str">
            <v>16204500500000</v>
          </cell>
          <cell r="K430" t="str">
            <v>KALONA</v>
          </cell>
          <cell r="L430" t="str">
            <v>CITY OF KALONA</v>
          </cell>
          <cell r="M430" t="str">
            <v>BOX 1213</v>
          </cell>
          <cell r="N430" t="str">
            <v>KALONA, IA  52247</v>
          </cell>
          <cell r="O430">
            <v>2293</v>
          </cell>
        </row>
        <row r="431">
          <cell r="A431" t="str">
            <v>KAMRAR</v>
          </cell>
          <cell r="B431">
            <v>374</v>
          </cell>
          <cell r="E431">
            <v>425</v>
          </cell>
          <cell r="F431">
            <v>12364537</v>
          </cell>
          <cell r="G431">
            <v>425</v>
          </cell>
          <cell r="H431" t="str">
            <v>16204600100000</v>
          </cell>
          <cell r="K431" t="str">
            <v>KAMRAR</v>
          </cell>
          <cell r="L431" t="str">
            <v>City of Kamrar</v>
          </cell>
          <cell r="M431" t="str">
            <v>414 Elm Street, PO Box 77</v>
          </cell>
          <cell r="N431" t="str">
            <v>Kamrar, IA  50132</v>
          </cell>
          <cell r="O431">
            <v>229</v>
          </cell>
        </row>
        <row r="432">
          <cell r="A432" t="str">
            <v>KANAWHA</v>
          </cell>
          <cell r="B432">
            <v>385</v>
          </cell>
          <cell r="E432">
            <v>426</v>
          </cell>
          <cell r="F432">
            <v>4589363</v>
          </cell>
          <cell r="G432">
            <v>426</v>
          </cell>
          <cell r="H432" t="str">
            <v>16204600200000</v>
          </cell>
          <cell r="K432" t="str">
            <v>KANAWHA</v>
          </cell>
          <cell r="L432" t="str">
            <v>Kanawha City Clerk</v>
          </cell>
          <cell r="M432" t="str">
            <v>PO Box 100</v>
          </cell>
          <cell r="N432" t="str">
            <v>Kanawha , IA 50447</v>
          </cell>
          <cell r="O432">
            <v>739</v>
          </cell>
        </row>
        <row r="433">
          <cell r="A433" t="str">
            <v>KELLERTON</v>
          </cell>
          <cell r="B433">
            <v>756</v>
          </cell>
          <cell r="E433">
            <v>427</v>
          </cell>
          <cell r="F433">
            <v>29847858</v>
          </cell>
          <cell r="G433">
            <v>427</v>
          </cell>
          <cell r="H433" t="str">
            <v>16204600300000</v>
          </cell>
          <cell r="K433" t="str">
            <v>KELLERTON</v>
          </cell>
          <cell r="L433" t="str">
            <v>City Clerk</v>
          </cell>
          <cell r="M433" t="str">
            <v>PO Box 40</v>
          </cell>
          <cell r="N433" t="str">
            <v>Kellerton, IA 50133</v>
          </cell>
          <cell r="O433">
            <v>372</v>
          </cell>
        </row>
        <row r="434">
          <cell r="A434" t="str">
            <v>KELLEY</v>
          </cell>
          <cell r="B434">
            <v>817</v>
          </cell>
          <cell r="E434">
            <v>428</v>
          </cell>
          <cell r="F434">
            <v>4861527</v>
          </cell>
          <cell r="G434">
            <v>428</v>
          </cell>
          <cell r="H434" t="str">
            <v>16204600500000</v>
          </cell>
          <cell r="K434" t="str">
            <v>KELLEY</v>
          </cell>
          <cell r="L434" t="str">
            <v>City of Kelley</v>
          </cell>
          <cell r="M434" t="str">
            <v>1111 Grace Street</v>
          </cell>
          <cell r="N434" t="str">
            <v>Kelley  IA  50134-7711</v>
          </cell>
          <cell r="O434">
            <v>300</v>
          </cell>
        </row>
        <row r="435">
          <cell r="A435" t="str">
            <v>KELLOGG</v>
          </cell>
          <cell r="B435">
            <v>464</v>
          </cell>
          <cell r="E435">
            <v>429</v>
          </cell>
          <cell r="F435">
            <v>251461337</v>
          </cell>
          <cell r="G435">
            <v>429</v>
          </cell>
          <cell r="H435" t="str">
            <v>16204600600000</v>
          </cell>
          <cell r="K435" t="str">
            <v>KELLOGG</v>
          </cell>
          <cell r="L435" t="str">
            <v>CITY OF KELLOGG</v>
          </cell>
          <cell r="M435" t="str">
            <v>P O BOX 45</v>
          </cell>
          <cell r="N435" t="str">
            <v>KELLOGG, IA  50135</v>
          </cell>
          <cell r="O435">
            <v>606</v>
          </cell>
        </row>
        <row r="436">
          <cell r="A436" t="str">
            <v>KENSETT</v>
          </cell>
          <cell r="B436">
            <v>945</v>
          </cell>
          <cell r="E436">
            <v>430</v>
          </cell>
          <cell r="F436">
            <v>12151577</v>
          </cell>
          <cell r="G436">
            <v>430</v>
          </cell>
          <cell r="H436" t="str">
            <v>16204600700000</v>
          </cell>
          <cell r="K436" t="str">
            <v>KENSETT</v>
          </cell>
          <cell r="L436" t="str">
            <v>City Clerk</v>
          </cell>
          <cell r="M436" t="str">
            <v>PO Box 95</v>
          </cell>
          <cell r="N436" t="str">
            <v>Kensett, IA  50448</v>
          </cell>
          <cell r="O436">
            <v>280</v>
          </cell>
        </row>
        <row r="437">
          <cell r="A437" t="str">
            <v>KEOKUK</v>
          </cell>
          <cell r="B437">
            <v>533</v>
          </cell>
          <cell r="E437">
            <v>431</v>
          </cell>
          <cell r="F437">
            <v>3556008</v>
          </cell>
          <cell r="G437">
            <v>431</v>
          </cell>
          <cell r="H437" t="str">
            <v>16204600800000</v>
          </cell>
          <cell r="K437" t="str">
            <v>KEOKUK</v>
          </cell>
          <cell r="L437" t="str">
            <v>Keokuk City Clerk</v>
          </cell>
          <cell r="M437" t="str">
            <v>415 Blondea Street</v>
          </cell>
          <cell r="N437" t="str">
            <v>Keokuk,Iowa 52632</v>
          </cell>
          <cell r="O437">
            <v>11427</v>
          </cell>
        </row>
        <row r="438">
          <cell r="A438" t="str">
            <v>KEOMAH VILLAGE</v>
          </cell>
          <cell r="B438">
            <v>587</v>
          </cell>
          <cell r="E438">
            <v>432</v>
          </cell>
          <cell r="F438">
            <v>4754823</v>
          </cell>
          <cell r="G438">
            <v>432</v>
          </cell>
          <cell r="H438" t="str">
            <v>16204600900000</v>
          </cell>
          <cell r="K438" t="str">
            <v>KEOMAH VILLAGE</v>
          </cell>
          <cell r="L438" t="str">
            <v>CITY CLERK</v>
          </cell>
          <cell r="M438" t="str">
            <v>329 KEOMAH VILLAGE</v>
          </cell>
          <cell r="N438" t="str">
            <v>OSKALOOSA, IOWA  52577 9672</v>
          </cell>
          <cell r="O438">
            <v>97</v>
          </cell>
        </row>
        <row r="439">
          <cell r="A439" t="str">
            <v>KEOSAUQUA</v>
          </cell>
          <cell r="B439">
            <v>858</v>
          </cell>
          <cell r="E439">
            <v>433</v>
          </cell>
          <cell r="F439">
            <v>19775937</v>
          </cell>
          <cell r="G439">
            <v>433</v>
          </cell>
          <cell r="H439" t="str">
            <v>16204601000000</v>
          </cell>
          <cell r="K439" t="str">
            <v>KEOSAUQUA</v>
          </cell>
          <cell r="L439" t="str">
            <v>CITY OF KEOSAUQUA</v>
          </cell>
          <cell r="M439" t="str">
            <v>PO BOX 555</v>
          </cell>
          <cell r="N439" t="str">
            <v>KEOSAUQUA, IA  52565-0555</v>
          </cell>
          <cell r="O439">
            <v>1066</v>
          </cell>
        </row>
        <row r="440">
          <cell r="A440" t="str">
            <v>KEOTA</v>
          </cell>
          <cell r="B440">
            <v>506</v>
          </cell>
          <cell r="E440">
            <v>434</v>
          </cell>
          <cell r="F440">
            <v>4724853</v>
          </cell>
          <cell r="G440">
            <v>434</v>
          </cell>
          <cell r="H440" t="str">
            <v>16204601100000</v>
          </cell>
          <cell r="K440" t="str">
            <v>KEOTA</v>
          </cell>
          <cell r="L440" t="str">
            <v>CITY CLERK</v>
          </cell>
          <cell r="M440" t="str">
            <v>309 E BROADWAY AVE, PO BOX 77</v>
          </cell>
          <cell r="N440" t="str">
            <v>KEOTA, IA 52248</v>
          </cell>
          <cell r="O440">
            <v>1025</v>
          </cell>
        </row>
        <row r="441">
          <cell r="A441" t="str">
            <v>KESWICK</v>
          </cell>
          <cell r="B441">
            <v>507</v>
          </cell>
          <cell r="E441">
            <v>435</v>
          </cell>
          <cell r="F441">
            <v>9433733</v>
          </cell>
          <cell r="G441">
            <v>435</v>
          </cell>
          <cell r="H441" t="str">
            <v>16204601200000</v>
          </cell>
          <cell r="K441" t="str">
            <v>KESWICK</v>
          </cell>
          <cell r="L441" t="str">
            <v>City of Keswick</v>
          </cell>
          <cell r="M441" t="str">
            <v>PO Box 124</v>
          </cell>
          <cell r="N441" t="str">
            <v>Keswick, IA 50136</v>
          </cell>
          <cell r="O441">
            <v>295</v>
          </cell>
        </row>
        <row r="442">
          <cell r="A442" t="str">
            <v>KEYSTONE</v>
          </cell>
          <cell r="B442">
            <v>36</v>
          </cell>
          <cell r="E442">
            <v>436</v>
          </cell>
          <cell r="F442">
            <v>5550666</v>
          </cell>
          <cell r="G442">
            <v>436</v>
          </cell>
          <cell r="H442" t="str">
            <v>16204700100000</v>
          </cell>
          <cell r="K442" t="str">
            <v>KEYSTONE</v>
          </cell>
          <cell r="L442" t="str">
            <v>CITY CLERK</v>
          </cell>
          <cell r="M442" t="str">
            <v>PO BOX 215</v>
          </cell>
          <cell r="N442" t="str">
            <v>KEYSTONE IA 52249-0215</v>
          </cell>
          <cell r="O442">
            <v>687</v>
          </cell>
        </row>
        <row r="443">
          <cell r="A443" t="str">
            <v>KIMBALLTON</v>
          </cell>
          <cell r="B443">
            <v>31</v>
          </cell>
          <cell r="E443">
            <v>437</v>
          </cell>
          <cell r="F443">
            <v>17459208</v>
          </cell>
          <cell r="G443">
            <v>437</v>
          </cell>
          <cell r="H443" t="str">
            <v>16204700200000</v>
          </cell>
          <cell r="K443" t="str">
            <v>KIMBALLTON</v>
          </cell>
          <cell r="L443" t="str">
            <v>City of Kimballton</v>
          </cell>
          <cell r="M443" t="str">
            <v>116 N. Main St</v>
          </cell>
          <cell r="N443" t="str">
            <v>Kimballton, Ia  51543</v>
          </cell>
          <cell r="O443">
            <v>342</v>
          </cell>
        </row>
        <row r="444">
          <cell r="A444" t="str">
            <v>KINGSLEY</v>
          </cell>
          <cell r="B444">
            <v>696</v>
          </cell>
          <cell r="E444">
            <v>438</v>
          </cell>
          <cell r="F444">
            <v>11818155</v>
          </cell>
          <cell r="G444">
            <v>438</v>
          </cell>
          <cell r="H444" t="str">
            <v>16204700300000</v>
          </cell>
          <cell r="K444" t="str">
            <v>KINGSLEY</v>
          </cell>
          <cell r="L444" t="str">
            <v>CITY CLERK</v>
          </cell>
          <cell r="M444" t="str">
            <v>PO BOX 309</v>
          </cell>
          <cell r="N444" t="str">
            <v>KINGSLEY, IA  51028-0309</v>
          </cell>
          <cell r="O444">
            <v>1245</v>
          </cell>
        </row>
        <row r="445">
          <cell r="A445" t="str">
            <v>KINROSS</v>
          </cell>
          <cell r="B445">
            <v>508</v>
          </cell>
          <cell r="E445">
            <v>439</v>
          </cell>
          <cell r="F445">
            <v>63636196</v>
          </cell>
          <cell r="G445">
            <v>439</v>
          </cell>
          <cell r="H445" t="str">
            <v>16204700400000</v>
          </cell>
          <cell r="K445" t="str">
            <v>KINROSS</v>
          </cell>
          <cell r="L445" t="str">
            <v>{enter title}</v>
          </cell>
          <cell r="M445" t="str">
            <v>{enter address}</v>
          </cell>
          <cell r="N445" t="str">
            <v>{enter city, IA zip code}</v>
          </cell>
          <cell r="O445">
            <v>80</v>
          </cell>
        </row>
        <row r="446">
          <cell r="A446" t="str">
            <v>KIRKMAN</v>
          </cell>
          <cell r="B446">
            <v>792</v>
          </cell>
          <cell r="E446">
            <v>440</v>
          </cell>
          <cell r="F446">
            <v>103831055</v>
          </cell>
          <cell r="G446">
            <v>440</v>
          </cell>
          <cell r="H446" t="str">
            <v>16204700500000</v>
          </cell>
          <cell r="K446" t="str">
            <v>KIRKMAN</v>
          </cell>
          <cell r="L446" t="str">
            <v>CITY OF Kirk man</v>
          </cell>
          <cell r="M446" t="str">
            <v>204 WASHINGTON</v>
          </cell>
          <cell r="N446" t="str">
            <v>Kirk man, IA 51447</v>
          </cell>
          <cell r="O446">
            <v>76</v>
          </cell>
        </row>
        <row r="447">
          <cell r="A447" t="str">
            <v>KIRKVILLE</v>
          </cell>
          <cell r="B447">
            <v>867</v>
          </cell>
          <cell r="E447">
            <v>441</v>
          </cell>
          <cell r="F447">
            <v>6599861</v>
          </cell>
          <cell r="G447">
            <v>441</v>
          </cell>
          <cell r="H447" t="str">
            <v>16204800100000</v>
          </cell>
          <cell r="K447" t="str">
            <v>KIRKVILLE</v>
          </cell>
          <cell r="L447" t="str">
            <v>KIRKVILLE CITY CLERK</v>
          </cell>
          <cell r="M447" t="str">
            <v>PO BOX 207</v>
          </cell>
          <cell r="N447" t="str">
            <v>BLAKESBURG, IA 52536</v>
          </cell>
          <cell r="O447">
            <v>214</v>
          </cell>
        </row>
        <row r="448">
          <cell r="A448" t="str">
            <v>KIRON</v>
          </cell>
          <cell r="B448">
            <v>222</v>
          </cell>
          <cell r="E448">
            <v>442</v>
          </cell>
          <cell r="F448">
            <v>99445914</v>
          </cell>
          <cell r="G448">
            <v>442</v>
          </cell>
          <cell r="H448" t="str">
            <v>16204800200000</v>
          </cell>
          <cell r="K448" t="str">
            <v>KIRON</v>
          </cell>
          <cell r="L448" t="str">
            <v>City of Kiron</v>
          </cell>
          <cell r="M448" t="str">
            <v>12 N Grove St</v>
          </cell>
          <cell r="N448" t="str">
            <v>Kiron, IA 51448</v>
          </cell>
          <cell r="O448">
            <v>273</v>
          </cell>
        </row>
        <row r="449">
          <cell r="A449" t="str">
            <v>KLEMME</v>
          </cell>
          <cell r="B449">
            <v>386</v>
          </cell>
          <cell r="E449">
            <v>443</v>
          </cell>
          <cell r="F449">
            <v>3724269</v>
          </cell>
          <cell r="G449">
            <v>443</v>
          </cell>
          <cell r="H449" t="str">
            <v>16204800300000</v>
          </cell>
          <cell r="K449" t="str">
            <v>KLEMME</v>
          </cell>
          <cell r="L449" t="str">
            <v>CITY OF KLEMME</v>
          </cell>
          <cell r="M449" t="str">
            <v>PO BOX 282</v>
          </cell>
          <cell r="N449" t="str">
            <v>KLEMME IA 50449-0282</v>
          </cell>
          <cell r="O449">
            <v>593</v>
          </cell>
        </row>
        <row r="450">
          <cell r="A450" t="str">
            <v>KNIERIM</v>
          </cell>
          <cell r="B450">
            <v>105</v>
          </cell>
          <cell r="E450">
            <v>444</v>
          </cell>
          <cell r="F450">
            <v>36808431</v>
          </cell>
          <cell r="G450">
            <v>444</v>
          </cell>
          <cell r="H450" t="str">
            <v>16204800400000</v>
          </cell>
          <cell r="K450" t="str">
            <v>KNIERIM</v>
          </cell>
          <cell r="L450" t="str">
            <v>City Clerk</v>
          </cell>
          <cell r="M450" t="str">
            <v>PO Box 84</v>
          </cell>
          <cell r="N450" t="str">
            <v>Knierim, Iowa 50552</v>
          </cell>
          <cell r="O450">
            <v>70</v>
          </cell>
        </row>
        <row r="451">
          <cell r="A451" t="str">
            <v>KNOXVILLE</v>
          </cell>
          <cell r="B451">
            <v>597</v>
          </cell>
          <cell r="E451">
            <v>445</v>
          </cell>
          <cell r="F451">
            <v>7280961</v>
          </cell>
          <cell r="G451">
            <v>445</v>
          </cell>
          <cell r="H451" t="str">
            <v>16204800500000</v>
          </cell>
          <cell r="K451" t="str">
            <v>KNOXVILLE</v>
          </cell>
          <cell r="L451" t="str">
            <v>City Clerk</v>
          </cell>
          <cell r="M451" t="str">
            <v>305 South Third Street</v>
          </cell>
          <cell r="N451" t="str">
            <v>Knoxville, Iowa 50138</v>
          </cell>
          <cell r="O451">
            <v>7731</v>
          </cell>
        </row>
        <row r="452">
          <cell r="A452" t="str">
            <v>LA MOTTE</v>
          </cell>
          <cell r="B452">
            <v>453</v>
          </cell>
          <cell r="E452">
            <v>446</v>
          </cell>
          <cell r="F452">
            <v>41085808</v>
          </cell>
          <cell r="G452">
            <v>446</v>
          </cell>
          <cell r="H452" t="str">
            <v>16204800600000</v>
          </cell>
          <cell r="K452" t="str">
            <v>LA MOTTE</v>
          </cell>
          <cell r="L452" t="str">
            <v>City of La Motte</v>
          </cell>
          <cell r="M452" t="str">
            <v>102 S. Main St., P.O. Box 56</v>
          </cell>
          <cell r="N452" t="str">
            <v>La Motte, IA  52054</v>
          </cell>
          <cell r="O452">
            <v>272</v>
          </cell>
        </row>
        <row r="453">
          <cell r="A453" t="str">
            <v>LA PORTE CITY</v>
          </cell>
          <cell r="B453">
            <v>52</v>
          </cell>
          <cell r="E453">
            <v>447</v>
          </cell>
          <cell r="F453">
            <v>214260498</v>
          </cell>
          <cell r="G453">
            <v>447</v>
          </cell>
          <cell r="H453" t="str">
            <v>16204800700000</v>
          </cell>
          <cell r="K453" t="str">
            <v>LA PORTE CITY</v>
          </cell>
          <cell r="L453" t="str">
            <v>CITY OF LA PORTE CITY</v>
          </cell>
          <cell r="M453" t="str">
            <v>202 MAIN STREET</v>
          </cell>
          <cell r="N453" t="str">
            <v>LA PORTE CITY, IA 50651</v>
          </cell>
          <cell r="O453">
            <v>2275</v>
          </cell>
        </row>
        <row r="454">
          <cell r="A454" t="str">
            <v>LACONA</v>
          </cell>
          <cell r="B454">
            <v>874</v>
          </cell>
          <cell r="E454">
            <v>448</v>
          </cell>
          <cell r="F454">
            <v>12195870</v>
          </cell>
          <cell r="G454">
            <v>448</v>
          </cell>
          <cell r="H454" t="str">
            <v>16204900100000</v>
          </cell>
          <cell r="K454" t="str">
            <v>LACONA</v>
          </cell>
          <cell r="L454" t="str">
            <v>LACONA CITY</v>
          </cell>
          <cell r="M454" t="str">
            <v>PO BOX 148</v>
          </cell>
          <cell r="N454" t="str">
            <v>LACONA, IA  50139</v>
          </cell>
          <cell r="O454">
            <v>360</v>
          </cell>
        </row>
        <row r="455">
          <cell r="A455" t="str">
            <v>LADORA</v>
          </cell>
          <cell r="B455">
            <v>441</v>
          </cell>
          <cell r="E455">
            <v>449</v>
          </cell>
          <cell r="F455">
            <v>4174871</v>
          </cell>
          <cell r="G455">
            <v>449</v>
          </cell>
          <cell r="H455" t="str">
            <v>16204900200000</v>
          </cell>
          <cell r="K455" t="str">
            <v>LADORA</v>
          </cell>
          <cell r="L455" t="str">
            <v>City of Ladora</v>
          </cell>
          <cell r="M455" t="str">
            <v>PO Box 169</v>
          </cell>
          <cell r="N455" t="str">
            <v>Ladora IA 52251</v>
          </cell>
          <cell r="O455">
            <v>287</v>
          </cell>
        </row>
        <row r="456">
          <cell r="A456" t="str">
            <v>LAKE CITY</v>
          </cell>
          <cell r="B456">
            <v>106</v>
          </cell>
          <cell r="E456">
            <v>450</v>
          </cell>
          <cell r="F456">
            <v>145318088</v>
          </cell>
          <cell r="G456">
            <v>450</v>
          </cell>
          <cell r="H456" t="str">
            <v>16204900300000</v>
          </cell>
          <cell r="K456" t="str">
            <v>LAKE CITY</v>
          </cell>
          <cell r="L456" t="str">
            <v>Lake City Administrator</v>
          </cell>
          <cell r="M456" t="str">
            <v xml:space="preserve">105 N Center </v>
          </cell>
          <cell r="N456" t="str">
            <v>Lake City, IA 51449</v>
          </cell>
          <cell r="O456">
            <v>1787</v>
          </cell>
        </row>
        <row r="457">
          <cell r="A457" t="str">
            <v>LAKE MILLS</v>
          </cell>
          <cell r="B457">
            <v>913</v>
          </cell>
          <cell r="E457">
            <v>453</v>
          </cell>
          <cell r="F457">
            <v>12888539</v>
          </cell>
          <cell r="G457">
            <v>453</v>
          </cell>
          <cell r="H457" t="str">
            <v>16204900600000</v>
          </cell>
          <cell r="K457" t="str">
            <v>LAKE MILLS</v>
          </cell>
          <cell r="L457" t="str">
            <v>LAKE MILLS</v>
          </cell>
          <cell r="M457" t="str">
            <v>105 WEST MAIN STREET</v>
          </cell>
          <cell r="N457" t="str">
            <v>LAKE MILLS, IA 50450</v>
          </cell>
          <cell r="O457">
            <v>2140</v>
          </cell>
        </row>
        <row r="458">
          <cell r="A458" t="str">
            <v>LAKE PARK</v>
          </cell>
          <cell r="B458">
            <v>273</v>
          </cell>
          <cell r="E458">
            <v>454</v>
          </cell>
          <cell r="F458">
            <v>306251860</v>
          </cell>
          <cell r="G458">
            <v>454</v>
          </cell>
          <cell r="H458" t="str">
            <v>16204900700000</v>
          </cell>
          <cell r="K458" t="str">
            <v>LAKE PARK</v>
          </cell>
          <cell r="L458" t="str">
            <v>City of Lake Park</v>
          </cell>
          <cell r="M458" t="str">
            <v>PO Box 536</v>
          </cell>
          <cell r="N458" t="str">
            <v>Lake Park, IA  51347</v>
          </cell>
          <cell r="O458">
            <v>1023</v>
          </cell>
        </row>
        <row r="459">
          <cell r="A459" t="str">
            <v>LAKE VIEW</v>
          </cell>
          <cell r="B459">
            <v>763</v>
          </cell>
          <cell r="E459">
            <v>455</v>
          </cell>
          <cell r="F459">
            <v>20177583</v>
          </cell>
          <cell r="G459">
            <v>455</v>
          </cell>
          <cell r="H459" t="str">
            <v>16204900800000</v>
          </cell>
          <cell r="K459" t="str">
            <v>LAKE VIEW</v>
          </cell>
          <cell r="L459" t="str">
            <v>City Clerk</v>
          </cell>
          <cell r="M459" t="str">
            <v>305 Main Street</v>
          </cell>
          <cell r="N459" t="str">
            <v>Lake View, Ia.  51450</v>
          </cell>
          <cell r="O459">
            <v>1278</v>
          </cell>
        </row>
        <row r="460">
          <cell r="A460" t="str">
            <v>LAKESIDE</v>
          </cell>
          <cell r="B460">
            <v>85</v>
          </cell>
          <cell r="E460">
            <v>456</v>
          </cell>
          <cell r="F460">
            <v>3804465</v>
          </cell>
          <cell r="G460">
            <v>456</v>
          </cell>
          <cell r="H460" t="str">
            <v>16204900900000</v>
          </cell>
          <cell r="K460" t="str">
            <v>LAKESIDE</v>
          </cell>
          <cell r="L460" t="str">
            <v>CITY OF LAKESIDE</v>
          </cell>
          <cell r="M460" t="str">
            <v>100 ASH ST.</v>
          </cell>
          <cell r="N460" t="str">
            <v>LAKESIDE, IA 505880</v>
          </cell>
          <cell r="O460">
            <v>484</v>
          </cell>
        </row>
        <row r="461">
          <cell r="A461" t="str">
            <v>LAKOTA</v>
          </cell>
          <cell r="B461">
            <v>521</v>
          </cell>
          <cell r="E461">
            <v>457</v>
          </cell>
          <cell r="F461">
            <v>48643707</v>
          </cell>
          <cell r="G461">
            <v>457</v>
          </cell>
          <cell r="H461" t="str">
            <v>16204901000000</v>
          </cell>
          <cell r="K461" t="str">
            <v>LAKOTA</v>
          </cell>
          <cell r="L461" t="str">
            <v>LAKOTA CITY CLERK</v>
          </cell>
          <cell r="M461" t="str">
            <v>PO BOX 194</v>
          </cell>
          <cell r="N461" t="str">
            <v>LAKOTA, IOWA 50451</v>
          </cell>
          <cell r="O461">
            <v>255</v>
          </cell>
        </row>
        <row r="462">
          <cell r="A462" t="str">
            <v>LAMBS GROVE</v>
          </cell>
          <cell r="B462">
            <v>465</v>
          </cell>
          <cell r="E462">
            <v>458</v>
          </cell>
          <cell r="F462">
            <v>27971438</v>
          </cell>
          <cell r="G462">
            <v>458</v>
          </cell>
          <cell r="H462" t="str">
            <v>16204901100000</v>
          </cell>
          <cell r="K462" t="str">
            <v>LAMBS GROVE</v>
          </cell>
          <cell r="L462" t="str">
            <v>City Clerk</v>
          </cell>
          <cell r="M462" t="str">
            <v>PO Box 1388</v>
          </cell>
          <cell r="N462" t="str">
            <v>Newton, IA 50208</v>
          </cell>
          <cell r="O462">
            <v>225</v>
          </cell>
        </row>
        <row r="463">
          <cell r="A463" t="str">
            <v>LAMONI</v>
          </cell>
          <cell r="B463">
            <v>250</v>
          </cell>
          <cell r="E463">
            <v>459</v>
          </cell>
          <cell r="F463">
            <v>7647002</v>
          </cell>
          <cell r="G463">
            <v>459</v>
          </cell>
          <cell r="H463" t="str">
            <v>16204970100000</v>
          </cell>
          <cell r="K463" t="str">
            <v>LAMONI</v>
          </cell>
          <cell r="L463" t="str">
            <v>CLERK/ADMINISTRATOR</v>
          </cell>
          <cell r="M463" t="str">
            <v>190 SOUTH CHESTNUT STREET</v>
          </cell>
          <cell r="N463" t="str">
            <v>LAMONI, IA 50140</v>
          </cell>
          <cell r="O463">
            <v>2444</v>
          </cell>
        </row>
        <row r="464">
          <cell r="A464" t="str">
            <v>LAMONT</v>
          </cell>
          <cell r="B464">
            <v>78</v>
          </cell>
          <cell r="E464">
            <v>460</v>
          </cell>
          <cell r="F464">
            <v>3645335</v>
          </cell>
          <cell r="G464">
            <v>460</v>
          </cell>
          <cell r="H464" t="str">
            <v>16204901200000</v>
          </cell>
          <cell r="K464" t="str">
            <v>LAMONT</v>
          </cell>
          <cell r="L464" t="str">
            <v>CITY OF LAMONT</v>
          </cell>
          <cell r="M464" t="str">
            <v>644 BUSH ST  PO BOX 240</v>
          </cell>
          <cell r="N464" t="str">
            <v>LAMONT IA  50650-0240</v>
          </cell>
          <cell r="O464">
            <v>503</v>
          </cell>
        </row>
        <row r="465">
          <cell r="A465" t="str">
            <v>LANESBORO</v>
          </cell>
          <cell r="B465">
            <v>121</v>
          </cell>
          <cell r="E465">
            <v>461</v>
          </cell>
          <cell r="F465">
            <v>7067625</v>
          </cell>
          <cell r="G465">
            <v>461</v>
          </cell>
          <cell r="H465" t="str">
            <v>16204901300000</v>
          </cell>
          <cell r="K465" t="str">
            <v>LANESBORO</v>
          </cell>
          <cell r="L465" t="str">
            <v>Jeanne Gosch City Clerk</v>
          </cell>
          <cell r="M465" t="str">
            <v>P.O. Box 104</v>
          </cell>
          <cell r="N465" t="str">
            <v>Lanesboro, Iowa 51541</v>
          </cell>
          <cell r="O465">
            <v>152</v>
          </cell>
        </row>
        <row r="466">
          <cell r="A466" t="str">
            <v>LANSING</v>
          </cell>
          <cell r="B466">
            <v>11</v>
          </cell>
          <cell r="E466">
            <v>462</v>
          </cell>
          <cell r="F466">
            <v>42193943</v>
          </cell>
          <cell r="G466">
            <v>462</v>
          </cell>
          <cell r="H466" t="str">
            <v>16205000100000</v>
          </cell>
          <cell r="K466" t="str">
            <v>LANSING</v>
          </cell>
          <cell r="L466" t="str">
            <v>City Clerk - Katie A. Becker</v>
          </cell>
          <cell r="M466" t="str">
            <v>201 John Street PO Box 470</v>
          </cell>
          <cell r="N466" t="str">
            <v>Lansing, IA 52151</v>
          </cell>
          <cell r="O466">
            <v>1012</v>
          </cell>
        </row>
        <row r="467">
          <cell r="A467" t="str">
            <v>LARCHWOOD</v>
          </cell>
          <cell r="B467">
            <v>572</v>
          </cell>
          <cell r="E467">
            <v>463</v>
          </cell>
          <cell r="F467">
            <v>77851955</v>
          </cell>
          <cell r="G467">
            <v>463</v>
          </cell>
          <cell r="H467" t="str">
            <v>16205000200000</v>
          </cell>
          <cell r="K467" t="str">
            <v>LARCHWOOD</v>
          </cell>
          <cell r="L467" t="str">
            <v>City Clerk</v>
          </cell>
          <cell r="M467" t="str">
            <v>909 Broadway</v>
          </cell>
          <cell r="N467" t="str">
            <v>Larchwood, IA 51241</v>
          </cell>
          <cell r="O467">
            <v>788</v>
          </cell>
        </row>
        <row r="468">
          <cell r="A468" t="str">
            <v>LARRABEE</v>
          </cell>
          <cell r="B468">
            <v>156</v>
          </cell>
          <cell r="E468">
            <v>464</v>
          </cell>
          <cell r="F468">
            <v>21310468</v>
          </cell>
          <cell r="G468">
            <v>464</v>
          </cell>
          <cell r="H468" t="str">
            <v>16205000300000</v>
          </cell>
          <cell r="K468" t="str">
            <v>LARRABEE</v>
          </cell>
          <cell r="L468" t="str">
            <v>City of Larrabee</v>
          </cell>
          <cell r="M468" t="str">
            <v>PO Box 122</v>
          </cell>
          <cell r="N468" t="str">
            <v>Larrabee IA 51029</v>
          </cell>
          <cell r="O468">
            <v>149</v>
          </cell>
        </row>
        <row r="469">
          <cell r="A469" t="str">
            <v>LATIMER</v>
          </cell>
          <cell r="B469">
            <v>335</v>
          </cell>
          <cell r="E469">
            <v>465</v>
          </cell>
          <cell r="F469">
            <v>10449832</v>
          </cell>
          <cell r="G469">
            <v>465</v>
          </cell>
          <cell r="H469" t="str">
            <v>16205000400000</v>
          </cell>
          <cell r="K469" t="str">
            <v>LATIMER</v>
          </cell>
          <cell r="L469" t="str">
            <v>Judy Muhlenbruck, City Clerk</v>
          </cell>
          <cell r="M469" t="str">
            <v>P. O.  Box 744</v>
          </cell>
          <cell r="N469" t="str">
            <v>Latimer, Iowa 50452</v>
          </cell>
          <cell r="O469">
            <v>535</v>
          </cell>
        </row>
        <row r="470">
          <cell r="A470" t="str">
            <v>LAUREL</v>
          </cell>
          <cell r="B470">
            <v>608</v>
          </cell>
          <cell r="E470">
            <v>466</v>
          </cell>
          <cell r="F470">
            <v>17925176</v>
          </cell>
          <cell r="G470">
            <v>466</v>
          </cell>
          <cell r="H470" t="str">
            <v>16205000500000</v>
          </cell>
          <cell r="K470" t="str">
            <v>LAUREL</v>
          </cell>
          <cell r="L470" t="str">
            <v>City of Laurel</v>
          </cell>
          <cell r="M470" t="str">
            <v>PO Box 126</v>
          </cell>
          <cell r="N470" t="str">
            <v>Laurel, IA  50141</v>
          </cell>
          <cell r="O470">
            <v>266</v>
          </cell>
        </row>
        <row r="471">
          <cell r="A471" t="str">
            <v>LAURENS</v>
          </cell>
          <cell r="B471">
            <v>706</v>
          </cell>
          <cell r="E471">
            <v>467</v>
          </cell>
          <cell r="F471">
            <v>12035758</v>
          </cell>
          <cell r="G471">
            <v>467</v>
          </cell>
          <cell r="H471" t="str">
            <v>16205000600000</v>
          </cell>
          <cell r="K471" t="str">
            <v>LAURENS</v>
          </cell>
          <cell r="L471" t="str">
            <v>City Clerk</v>
          </cell>
          <cell r="M471" t="str">
            <v>272 N 3rd St</v>
          </cell>
          <cell r="N471" t="str">
            <v>Laurens, IA 50554</v>
          </cell>
          <cell r="O471">
            <v>1476</v>
          </cell>
        </row>
        <row r="472">
          <cell r="A472" t="str">
            <v>LAWLER</v>
          </cell>
          <cell r="B472">
            <v>165</v>
          </cell>
          <cell r="E472">
            <v>468</v>
          </cell>
          <cell r="F472">
            <v>81096690</v>
          </cell>
          <cell r="G472">
            <v>468</v>
          </cell>
          <cell r="H472" t="str">
            <v>16205000700000</v>
          </cell>
          <cell r="K472" t="str">
            <v>LAWLER</v>
          </cell>
          <cell r="L472" t="str">
            <v>City of Lawler</v>
          </cell>
          <cell r="M472" t="str">
            <v>414 E Grove Street</v>
          </cell>
          <cell r="N472" t="str">
            <v>Lawler, IA  52154</v>
          </cell>
          <cell r="O472">
            <v>461</v>
          </cell>
        </row>
        <row r="473">
          <cell r="A473" t="str">
            <v>LAWTON</v>
          </cell>
          <cell r="B473">
            <v>932</v>
          </cell>
          <cell r="E473">
            <v>469</v>
          </cell>
          <cell r="F473">
            <v>813426123</v>
          </cell>
          <cell r="G473">
            <v>469</v>
          </cell>
          <cell r="H473" t="str">
            <v>16205000800000</v>
          </cell>
          <cell r="K473" t="str">
            <v>LAWTON</v>
          </cell>
          <cell r="L473" t="str">
            <v>Lawton City Clerk</v>
          </cell>
          <cell r="M473" t="str">
            <v>PO Box 275</v>
          </cell>
          <cell r="N473" t="str">
            <v>Lawton IA  51030</v>
          </cell>
          <cell r="O473">
            <v>697</v>
          </cell>
        </row>
        <row r="474">
          <cell r="A474" t="str">
            <v>LE CLAIRE</v>
          </cell>
          <cell r="B474">
            <v>777</v>
          </cell>
          <cell r="E474">
            <v>470</v>
          </cell>
          <cell r="F474">
            <v>11078196</v>
          </cell>
          <cell r="G474">
            <v>470</v>
          </cell>
          <cell r="H474" t="str">
            <v>16205090100000</v>
          </cell>
          <cell r="K474" t="str">
            <v>LE CLAIRE</v>
          </cell>
          <cell r="L474" t="str">
            <v>CITY OF LECLAIRE</v>
          </cell>
          <cell r="M474" t="str">
            <v>325 WISCONSIN STREET</v>
          </cell>
          <cell r="N474" t="str">
            <v>LECLAIRE,  IA  52753-9525</v>
          </cell>
          <cell r="O474" t="e">
            <v>#N/A</v>
          </cell>
        </row>
        <row r="475">
          <cell r="A475" t="str">
            <v>LE GRAND</v>
          </cell>
          <cell r="B475">
            <v>609</v>
          </cell>
          <cell r="E475">
            <v>471</v>
          </cell>
          <cell r="F475">
            <v>74854033</v>
          </cell>
          <cell r="G475">
            <v>471</v>
          </cell>
          <cell r="H475" t="str">
            <v>16205000900000</v>
          </cell>
          <cell r="K475" t="str">
            <v>LE MARS</v>
          </cell>
          <cell r="L475" t="str">
            <v>City of Le Mars</v>
          </cell>
          <cell r="M475" t="str">
            <v>40 Central Ave SE</v>
          </cell>
          <cell r="N475" t="str">
            <v>Le Mars, IA 51031</v>
          </cell>
          <cell r="O475">
            <v>9237</v>
          </cell>
        </row>
        <row r="476">
          <cell r="A476" t="str">
            <v>LE MARS</v>
          </cell>
          <cell r="B476">
            <v>697</v>
          </cell>
          <cell r="E476">
            <v>472</v>
          </cell>
          <cell r="F476">
            <v>5932994</v>
          </cell>
          <cell r="G476">
            <v>472</v>
          </cell>
          <cell r="H476" t="str">
            <v>16205001000000</v>
          </cell>
          <cell r="K476" t="str">
            <v>LE ROY</v>
          </cell>
          <cell r="L476" t="str">
            <v>City Clerk</v>
          </cell>
          <cell r="M476" t="str">
            <v>680 LR 9th Ave.</v>
          </cell>
          <cell r="N476" t="str">
            <v>Weldon, IA 50264</v>
          </cell>
          <cell r="O476">
            <v>13</v>
          </cell>
        </row>
        <row r="477">
          <cell r="A477" t="str">
            <v>LE ROY</v>
          </cell>
          <cell r="B477">
            <v>252</v>
          </cell>
          <cell r="E477">
            <v>473</v>
          </cell>
          <cell r="F477">
            <v>42603884</v>
          </cell>
          <cell r="G477">
            <v>473</v>
          </cell>
          <cell r="H477" t="str">
            <v>16205001100000</v>
          </cell>
          <cell r="K477" t="str">
            <v>LEDYARD</v>
          </cell>
          <cell r="L477" t="str">
            <v>City of Ledyard</v>
          </cell>
          <cell r="M477" t="str">
            <v>Bx 23</v>
          </cell>
          <cell r="N477" t="str">
            <v>Ledyard, Iowa 50556</v>
          </cell>
          <cell r="O477">
            <v>147</v>
          </cell>
        </row>
        <row r="478">
          <cell r="A478" t="str">
            <v>LEDYARD</v>
          </cell>
          <cell r="B478">
            <v>522</v>
          </cell>
          <cell r="E478">
            <v>474</v>
          </cell>
          <cell r="F478">
            <v>1228479</v>
          </cell>
          <cell r="G478">
            <v>474</v>
          </cell>
          <cell r="H478" t="str">
            <v>16205001200000</v>
          </cell>
          <cell r="K478" t="str">
            <v>LEGRAND</v>
          </cell>
          <cell r="L478" t="str">
            <v>City of Le Grand</v>
          </cell>
          <cell r="M478" t="str">
            <v>P. O. Box 430</v>
          </cell>
          <cell r="N478" t="str">
            <v>Le Grand, IA  50142</v>
          </cell>
          <cell r="O478">
            <v>883</v>
          </cell>
        </row>
        <row r="479">
          <cell r="A479" t="str">
            <v>LEHIGH</v>
          </cell>
          <cell r="B479">
            <v>907</v>
          </cell>
          <cell r="E479">
            <v>475</v>
          </cell>
          <cell r="F479">
            <v>12652988</v>
          </cell>
          <cell r="G479">
            <v>475</v>
          </cell>
          <cell r="H479" t="str">
            <v>16205100100000</v>
          </cell>
          <cell r="K479" t="str">
            <v>LEHIGH</v>
          </cell>
          <cell r="L479" t="str">
            <v>Wanda Ganeff</v>
          </cell>
          <cell r="M479" t="str">
            <v>241 Elm Street, P O Box 317</v>
          </cell>
          <cell r="N479" t="str">
            <v>Lehigh, IA  50557</v>
          </cell>
          <cell r="O479">
            <v>497</v>
          </cell>
        </row>
        <row r="480">
          <cell r="A480" t="str">
            <v>LEIGHTON</v>
          </cell>
          <cell r="B480">
            <v>588</v>
          </cell>
          <cell r="E480">
            <v>476</v>
          </cell>
          <cell r="F480">
            <v>468637045</v>
          </cell>
          <cell r="G480">
            <v>476</v>
          </cell>
          <cell r="H480" t="str">
            <v>16205100200000</v>
          </cell>
          <cell r="K480" t="str">
            <v>LEIGHTON</v>
          </cell>
          <cell r="L480" t="str">
            <v>City Clerk</v>
          </cell>
          <cell r="M480" t="str">
            <v>PO Box 116</v>
          </cell>
          <cell r="N480" t="str">
            <v>Leighton, Iowa  50143</v>
          </cell>
          <cell r="O480">
            <v>153</v>
          </cell>
        </row>
        <row r="481">
          <cell r="A481" t="str">
            <v>LELAND</v>
          </cell>
          <cell r="B481">
            <v>914</v>
          </cell>
          <cell r="E481">
            <v>477</v>
          </cell>
          <cell r="F481">
            <v>11322690</v>
          </cell>
          <cell r="G481">
            <v>477</v>
          </cell>
          <cell r="H481" t="str">
            <v>16205100300000</v>
          </cell>
          <cell r="K481" t="str">
            <v>LELAND</v>
          </cell>
          <cell r="L481" t="str">
            <v>CITY CLERK</v>
          </cell>
          <cell r="M481" t="str">
            <v>PO BOX 127</v>
          </cell>
          <cell r="N481" t="str">
            <v>LELAND, IA  50453</v>
          </cell>
          <cell r="O481">
            <v>258</v>
          </cell>
        </row>
        <row r="482">
          <cell r="A482" t="str">
            <v>LENOX</v>
          </cell>
          <cell r="B482">
            <v>843</v>
          </cell>
          <cell r="E482">
            <v>478</v>
          </cell>
          <cell r="F482">
            <v>7687356</v>
          </cell>
          <cell r="G482">
            <v>478</v>
          </cell>
          <cell r="H482" t="str">
            <v>16205100400000</v>
          </cell>
          <cell r="K482" t="str">
            <v>LENOX</v>
          </cell>
          <cell r="L482" t="str">
            <v>CITY ADMINISTRATOR</v>
          </cell>
          <cell r="M482" t="str">
            <v>200 S. MAIN ST.</v>
          </cell>
          <cell r="N482" t="str">
            <v>LENOX, IA 50851</v>
          </cell>
          <cell r="O482">
            <v>1401</v>
          </cell>
        </row>
        <row r="483">
          <cell r="A483" t="str">
            <v>LEON</v>
          </cell>
          <cell r="B483">
            <v>251</v>
          </cell>
          <cell r="E483">
            <v>479</v>
          </cell>
          <cell r="F483">
            <v>7342227</v>
          </cell>
          <cell r="G483">
            <v>479</v>
          </cell>
          <cell r="H483" t="str">
            <v>16205100500000</v>
          </cell>
          <cell r="K483" t="str">
            <v>LEON</v>
          </cell>
          <cell r="L483" t="str">
            <v>CITY OF LEON</v>
          </cell>
          <cell r="M483" t="str">
            <v>104 W 1ST STREET</v>
          </cell>
          <cell r="N483" t="str">
            <v>LEON, IA 50144</v>
          </cell>
          <cell r="O483">
            <v>1983</v>
          </cell>
        </row>
        <row r="484">
          <cell r="A484" t="str">
            <v>LESTER</v>
          </cell>
          <cell r="B484">
            <v>573</v>
          </cell>
          <cell r="E484">
            <v>480</v>
          </cell>
          <cell r="F484">
            <v>3700381</v>
          </cell>
          <cell r="G484">
            <v>480</v>
          </cell>
          <cell r="H484" t="str">
            <v>16205100600000</v>
          </cell>
          <cell r="K484" t="str">
            <v>LESTER</v>
          </cell>
          <cell r="L484" t="str">
            <v>City of Lester</v>
          </cell>
          <cell r="M484" t="str">
            <v>P.O. Box 35</v>
          </cell>
          <cell r="N484" t="str">
            <v>Lester, IA 51242</v>
          </cell>
          <cell r="O484">
            <v>251</v>
          </cell>
        </row>
        <row r="485">
          <cell r="A485" t="str">
            <v>LETTS</v>
          </cell>
          <cell r="B485">
            <v>559</v>
          </cell>
          <cell r="E485">
            <v>481</v>
          </cell>
          <cell r="F485">
            <v>2209633079</v>
          </cell>
          <cell r="G485">
            <v>481</v>
          </cell>
          <cell r="H485" t="str">
            <v>16205200100000</v>
          </cell>
          <cell r="K485" t="str">
            <v>LETTS</v>
          </cell>
          <cell r="L485" t="str">
            <v>City of Letts</v>
          </cell>
          <cell r="M485" t="str">
            <v>125 E Iowa</v>
          </cell>
          <cell r="N485" t="str">
            <v>Letts Ia 52754</v>
          </cell>
          <cell r="O485">
            <v>392</v>
          </cell>
        </row>
        <row r="486">
          <cell r="A486" t="str">
            <v>LEWIS</v>
          </cell>
          <cell r="B486">
            <v>131</v>
          </cell>
          <cell r="E486">
            <v>482</v>
          </cell>
          <cell r="F486">
            <v>63290806</v>
          </cell>
          <cell r="G486">
            <v>482</v>
          </cell>
          <cell r="H486" t="str">
            <v>16205200200000</v>
          </cell>
          <cell r="K486" t="str">
            <v>LEWIS</v>
          </cell>
          <cell r="L486" t="str">
            <v>City Clerk</v>
          </cell>
          <cell r="M486" t="str">
            <v>PO Box 66</v>
          </cell>
          <cell r="N486" t="str">
            <v>Lewis, IA  51544</v>
          </cell>
          <cell r="O486">
            <v>438</v>
          </cell>
        </row>
        <row r="487">
          <cell r="A487" t="str">
            <v>LIBERTYVILLE</v>
          </cell>
          <cell r="B487">
            <v>477</v>
          </cell>
          <cell r="E487">
            <v>483</v>
          </cell>
          <cell r="F487">
            <v>4826647177</v>
          </cell>
          <cell r="G487">
            <v>483</v>
          </cell>
          <cell r="H487" t="str">
            <v>16205200300000</v>
          </cell>
          <cell r="K487" t="str">
            <v>LIBERTYVILLE</v>
          </cell>
          <cell r="L487" t="str">
            <v>LIBERTYVILLE CITY/CITY CLERK</v>
          </cell>
          <cell r="M487" t="str">
            <v>PO BOX 225</v>
          </cell>
          <cell r="N487" t="str">
            <v>LIBERTYVILLE, IA  52567</v>
          </cell>
          <cell r="O487">
            <v>325</v>
          </cell>
        </row>
        <row r="488">
          <cell r="A488" t="str">
            <v>LIDDERDALE</v>
          </cell>
          <cell r="B488">
            <v>122</v>
          </cell>
          <cell r="E488">
            <v>484</v>
          </cell>
          <cell r="F488">
            <v>69557594</v>
          </cell>
          <cell r="G488">
            <v>484</v>
          </cell>
          <cell r="H488" t="str">
            <v>16205200400000</v>
          </cell>
          <cell r="K488" t="str">
            <v>LIDDERDALE</v>
          </cell>
          <cell r="L488" t="str">
            <v>CITY CLERK</v>
          </cell>
          <cell r="M488" t="str">
            <v>PO BOX 126, 115 N. MAIN</v>
          </cell>
          <cell r="N488" t="str">
            <v>LIDDERDALE, IA 51452</v>
          </cell>
          <cell r="O488">
            <v>186</v>
          </cell>
        </row>
        <row r="489">
          <cell r="A489" t="str">
            <v>LIME SPRINGS</v>
          </cell>
          <cell r="B489">
            <v>423</v>
          </cell>
          <cell r="E489">
            <v>485</v>
          </cell>
          <cell r="F489">
            <v>1228103906</v>
          </cell>
          <cell r="G489">
            <v>485</v>
          </cell>
          <cell r="H489" t="str">
            <v>16205200500000</v>
          </cell>
          <cell r="K489" t="str">
            <v>LIME SPRINGS</v>
          </cell>
          <cell r="L489" t="str">
            <v>City Clerk</v>
          </cell>
          <cell r="M489" t="str">
            <v>PO Box 296</v>
          </cell>
          <cell r="N489" t="str">
            <v>Lime Spirngs, IA  52155</v>
          </cell>
          <cell r="O489">
            <v>496</v>
          </cell>
        </row>
        <row r="490">
          <cell r="A490" t="str">
            <v>LINCOLN</v>
          </cell>
          <cell r="B490">
            <v>831</v>
          </cell>
          <cell r="E490">
            <v>486</v>
          </cell>
          <cell r="F490">
            <v>41421198</v>
          </cell>
          <cell r="G490">
            <v>486</v>
          </cell>
          <cell r="H490" t="str">
            <v>16205200600000</v>
          </cell>
          <cell r="K490" t="str">
            <v>LINCOLN</v>
          </cell>
          <cell r="L490" t="str">
            <v>City of Lincoln</v>
          </cell>
          <cell r="M490" t="str">
            <v>P.O. Box 121</v>
          </cell>
          <cell r="N490" t="str">
            <v>Lincoln, IA  50652</v>
          </cell>
          <cell r="O490">
            <v>182</v>
          </cell>
        </row>
        <row r="491">
          <cell r="A491" t="str">
            <v>LINDEN</v>
          </cell>
          <cell r="B491">
            <v>235</v>
          </cell>
          <cell r="E491">
            <v>487</v>
          </cell>
          <cell r="F491">
            <v>66402749</v>
          </cell>
          <cell r="G491">
            <v>487</v>
          </cell>
          <cell r="H491" t="str">
            <v>16205280100000</v>
          </cell>
          <cell r="K491" t="str">
            <v>LINDEN</v>
          </cell>
          <cell r="L491" t="str">
            <v>City of Linden</v>
          </cell>
          <cell r="M491" t="str">
            <v>131 S Main St</v>
          </cell>
          <cell r="N491" t="str">
            <v>Linden, IA  50146</v>
          </cell>
          <cell r="O491">
            <v>226</v>
          </cell>
        </row>
        <row r="492">
          <cell r="A492" t="str">
            <v>LINEVILLE</v>
          </cell>
          <cell r="B492">
            <v>894</v>
          </cell>
          <cell r="E492">
            <v>488</v>
          </cell>
          <cell r="F492">
            <v>160700227</v>
          </cell>
          <cell r="G492">
            <v>488</v>
          </cell>
          <cell r="H492" t="str">
            <v>16205200700000</v>
          </cell>
          <cell r="K492" t="str">
            <v>LINEVILLE</v>
          </cell>
          <cell r="L492" t="str">
            <v>CITY CLERK</v>
          </cell>
          <cell r="M492" t="str">
            <v>111 MAIN STREET P.O. BOX 180</v>
          </cell>
          <cell r="N492" t="str">
            <v>LINEVILLE, IOWA   50147</v>
          </cell>
          <cell r="O492">
            <v>273</v>
          </cell>
        </row>
        <row r="493">
          <cell r="A493" t="str">
            <v>LINN GROVE</v>
          </cell>
          <cell r="B493">
            <v>86</v>
          </cell>
          <cell r="E493">
            <v>489</v>
          </cell>
          <cell r="F493">
            <v>56542275</v>
          </cell>
          <cell r="G493">
            <v>489</v>
          </cell>
          <cell r="H493" t="str">
            <v>16205200800000</v>
          </cell>
          <cell r="K493" t="str">
            <v>LINN GROVE</v>
          </cell>
          <cell r="L493" t="str">
            <v>City of Linn Grove</v>
          </cell>
          <cell r="M493" t="str">
            <v>110 Weaver, PO Box 64</v>
          </cell>
          <cell r="N493" t="str">
            <v>Linn Grove, IA 51033</v>
          </cell>
          <cell r="O493">
            <v>211</v>
          </cell>
        </row>
        <row r="494">
          <cell r="A494" t="str">
            <v>LISBON</v>
          </cell>
          <cell r="B494">
            <v>546</v>
          </cell>
          <cell r="E494">
            <v>490</v>
          </cell>
          <cell r="F494">
            <v>172091925</v>
          </cell>
          <cell r="G494">
            <v>490</v>
          </cell>
          <cell r="H494" t="str">
            <v>16205200900000</v>
          </cell>
          <cell r="K494" t="str">
            <v>LISBON</v>
          </cell>
          <cell r="L494" t="str">
            <v>City of Lisbon</v>
          </cell>
          <cell r="M494" t="str">
            <v>115 N Washington St, P.O. Box 68</v>
          </cell>
          <cell r="N494" t="str">
            <v>Lisbon, IA  52253</v>
          </cell>
          <cell r="O494">
            <v>1898</v>
          </cell>
        </row>
        <row r="495">
          <cell r="A495" t="str">
            <v>LISCOMB</v>
          </cell>
          <cell r="B495">
            <v>610</v>
          </cell>
          <cell r="E495">
            <v>491</v>
          </cell>
          <cell r="F495">
            <v>110930876</v>
          </cell>
          <cell r="G495">
            <v>491</v>
          </cell>
          <cell r="H495" t="str">
            <v>16205201000000</v>
          </cell>
          <cell r="K495" t="str">
            <v>LISCOMB</v>
          </cell>
          <cell r="L495">
            <v>0</v>
          </cell>
          <cell r="M495" t="str">
            <v>114 Main St  PO Box 60</v>
          </cell>
          <cell r="N495" t="str">
            <v>Liscomb, IA  50148</v>
          </cell>
          <cell r="O495">
            <v>272</v>
          </cell>
        </row>
        <row r="496">
          <cell r="A496" t="str">
            <v>LITTLE ROCK</v>
          </cell>
          <cell r="B496">
            <v>574</v>
          </cell>
          <cell r="E496">
            <v>492</v>
          </cell>
          <cell r="F496">
            <v>206700544</v>
          </cell>
          <cell r="G496">
            <v>492</v>
          </cell>
          <cell r="H496" t="str">
            <v>16205300100000</v>
          </cell>
          <cell r="K496" t="str">
            <v>LITTLE ROCK</v>
          </cell>
          <cell r="L496" t="str">
            <v>City of Little Rock</v>
          </cell>
          <cell r="M496" t="str">
            <v>402 Main Street</v>
          </cell>
          <cell r="N496" t="str">
            <v>Little Rock, IA 51243</v>
          </cell>
          <cell r="O496">
            <v>489</v>
          </cell>
        </row>
        <row r="497">
          <cell r="A497" t="str">
            <v>LITTLE SIOUX</v>
          </cell>
          <cell r="B497">
            <v>401</v>
          </cell>
          <cell r="E497">
            <v>493</v>
          </cell>
          <cell r="F497">
            <v>4149753</v>
          </cell>
          <cell r="G497">
            <v>493</v>
          </cell>
          <cell r="H497" t="str">
            <v>16205300200000</v>
          </cell>
          <cell r="K497" t="str">
            <v>LITTLE SIOUX</v>
          </cell>
          <cell r="L497" t="str">
            <v>City of Little Sioux</v>
          </cell>
          <cell r="M497" t="str">
            <v>407 1st Street</v>
          </cell>
          <cell r="N497" t="str">
            <v>Little Sioux, IA  51545</v>
          </cell>
          <cell r="O497">
            <v>217</v>
          </cell>
        </row>
        <row r="498">
          <cell r="A498" t="str">
            <v>LIVERMORE</v>
          </cell>
          <cell r="B498">
            <v>430</v>
          </cell>
          <cell r="E498">
            <v>494</v>
          </cell>
          <cell r="F498">
            <v>12404767</v>
          </cell>
          <cell r="G498">
            <v>494</v>
          </cell>
          <cell r="H498" t="str">
            <v>16205300300000</v>
          </cell>
          <cell r="K498" t="str">
            <v>LIVERMORE</v>
          </cell>
          <cell r="L498" t="str">
            <v>City of Livermore</v>
          </cell>
          <cell r="M498" t="str">
            <v>P O Box 16</v>
          </cell>
          <cell r="N498" t="str">
            <v>Livermore,  IA 50558</v>
          </cell>
          <cell r="O498">
            <v>431</v>
          </cell>
        </row>
        <row r="499">
          <cell r="A499" t="str">
            <v>LOCKRIDGE</v>
          </cell>
          <cell r="B499">
            <v>478</v>
          </cell>
          <cell r="E499">
            <v>495</v>
          </cell>
          <cell r="F499">
            <v>200775031</v>
          </cell>
          <cell r="G499">
            <v>495</v>
          </cell>
          <cell r="H499" t="str">
            <v>16205300400000</v>
          </cell>
          <cell r="K499" t="str">
            <v>LOCKRIDGE</v>
          </cell>
          <cell r="L499" t="str">
            <v>CITY OF LOCKRIDGE</v>
          </cell>
          <cell r="M499" t="str">
            <v>PO BOX 113</v>
          </cell>
          <cell r="N499" t="str">
            <v>LOCKRIDGE IA 52635</v>
          </cell>
          <cell r="O499">
            <v>275</v>
          </cell>
        </row>
        <row r="500">
          <cell r="A500" t="str">
            <v>LOGAN</v>
          </cell>
          <cell r="B500">
            <v>402</v>
          </cell>
          <cell r="E500">
            <v>496</v>
          </cell>
          <cell r="F500">
            <v>2286076</v>
          </cell>
          <cell r="G500">
            <v>496</v>
          </cell>
          <cell r="H500" t="str">
            <v>16205300500000</v>
          </cell>
          <cell r="K500" t="str">
            <v>LOGAN</v>
          </cell>
          <cell r="L500" t="str">
            <v>Logan  City Clerk/Administrator</v>
          </cell>
          <cell r="M500" t="str">
            <v>PO Box 127</v>
          </cell>
          <cell r="N500" t="str">
            <v>Logan, IA  51546</v>
          </cell>
          <cell r="O500">
            <v>1545</v>
          </cell>
        </row>
        <row r="501">
          <cell r="A501" t="str">
            <v>LOHRVILLE</v>
          </cell>
          <cell r="B501">
            <v>107</v>
          </cell>
          <cell r="E501">
            <v>497</v>
          </cell>
          <cell r="F501">
            <v>23008682</v>
          </cell>
          <cell r="G501">
            <v>497</v>
          </cell>
          <cell r="H501" t="str">
            <v>16205300600000</v>
          </cell>
          <cell r="K501" t="str">
            <v>LOHRVILLE</v>
          </cell>
          <cell r="L501" t="str">
            <v>City Clerk</v>
          </cell>
          <cell r="M501" t="str">
            <v>PO Box 257</v>
          </cell>
          <cell r="N501" t="str">
            <v>Lohrville IA 51453</v>
          </cell>
          <cell r="O501">
            <v>431</v>
          </cell>
        </row>
        <row r="502">
          <cell r="A502" t="str">
            <v>LONE ROCK</v>
          </cell>
          <cell r="B502">
            <v>523</v>
          </cell>
          <cell r="E502">
            <v>498</v>
          </cell>
          <cell r="F502">
            <v>6257984</v>
          </cell>
          <cell r="G502">
            <v>498</v>
          </cell>
          <cell r="H502" t="str">
            <v>16205300700000</v>
          </cell>
          <cell r="K502" t="str">
            <v>LONE ROCK</v>
          </cell>
          <cell r="L502" t="str">
            <v>City Clerk/Treasurer</v>
          </cell>
          <cell r="M502" t="str">
            <v>400 Reba St</v>
          </cell>
          <cell r="N502" t="str">
            <v>Lone Rock, IA 50559</v>
          </cell>
          <cell r="O502">
            <v>157</v>
          </cell>
        </row>
        <row r="503">
          <cell r="A503" t="str">
            <v>LONE TREE</v>
          </cell>
          <cell r="B503">
            <v>484</v>
          </cell>
          <cell r="E503">
            <v>499</v>
          </cell>
          <cell r="F503">
            <v>13039743</v>
          </cell>
          <cell r="G503">
            <v>499</v>
          </cell>
          <cell r="H503" t="str">
            <v>16205300800000</v>
          </cell>
          <cell r="K503" t="str">
            <v>LONE TREE</v>
          </cell>
          <cell r="L503" t="str">
            <v>City of Lone Tree</v>
          </cell>
          <cell r="M503" t="str">
            <v>123 N. Devoe Street</v>
          </cell>
          <cell r="N503" t="str">
            <v>Lone Tree, Iowa  52755</v>
          </cell>
          <cell r="O503">
            <v>1151</v>
          </cell>
        </row>
        <row r="504">
          <cell r="A504" t="str">
            <v>LONG GROVE</v>
          </cell>
          <cell r="B504">
            <v>778</v>
          </cell>
          <cell r="E504">
            <v>500</v>
          </cell>
          <cell r="F504">
            <v>19953727</v>
          </cell>
          <cell r="G504">
            <v>500</v>
          </cell>
          <cell r="H504" t="str">
            <v>16205300900000</v>
          </cell>
          <cell r="K504" t="str">
            <v>LONG GROVE</v>
          </cell>
          <cell r="L504" t="str">
            <v>Clerk/Treasurer</v>
          </cell>
          <cell r="M504" t="str">
            <v>PO Box 210</v>
          </cell>
          <cell r="N504" t="str">
            <v>Long Grove, IA 52756</v>
          </cell>
          <cell r="O504">
            <v>597</v>
          </cell>
        </row>
        <row r="505">
          <cell r="A505" t="str">
            <v>LORIMOR</v>
          </cell>
          <cell r="B505">
            <v>851</v>
          </cell>
          <cell r="E505">
            <v>501</v>
          </cell>
          <cell r="F505">
            <v>6036501</v>
          </cell>
          <cell r="G505">
            <v>501</v>
          </cell>
          <cell r="H505" t="str">
            <v>16205400100000</v>
          </cell>
          <cell r="K505" t="str">
            <v>LORIMOR</v>
          </cell>
          <cell r="L505" t="str">
            <v>City Clerk/Treasurer</v>
          </cell>
          <cell r="M505" t="str">
            <v>503 Main St. PO Box 125</v>
          </cell>
          <cell r="N505" t="str">
            <v>Lorimor, IA 50149-0125</v>
          </cell>
          <cell r="O505">
            <v>427</v>
          </cell>
        </row>
        <row r="506">
          <cell r="A506" t="str">
            <v>LOST NATION</v>
          </cell>
          <cell r="B506">
            <v>210</v>
          </cell>
          <cell r="E506">
            <v>502</v>
          </cell>
          <cell r="F506">
            <v>2423693</v>
          </cell>
          <cell r="G506">
            <v>502</v>
          </cell>
          <cell r="H506" t="str">
            <v>16205400200000</v>
          </cell>
          <cell r="K506" t="str">
            <v>LOST NATION</v>
          </cell>
          <cell r="L506" t="str">
            <v>City Clerk</v>
          </cell>
          <cell r="M506" t="str">
            <v>PO Box 67</v>
          </cell>
          <cell r="N506" t="str">
            <v>Lost Nation, IA  52254</v>
          </cell>
          <cell r="O506">
            <v>497</v>
          </cell>
        </row>
        <row r="507">
          <cell r="A507" t="str">
            <v>LOVILIA</v>
          </cell>
          <cell r="B507">
            <v>642</v>
          </cell>
          <cell r="E507">
            <v>503</v>
          </cell>
          <cell r="F507">
            <v>4901970</v>
          </cell>
          <cell r="G507">
            <v>503</v>
          </cell>
          <cell r="H507" t="str">
            <v>16205400300000</v>
          </cell>
          <cell r="K507" t="str">
            <v>LOVILIA</v>
          </cell>
          <cell r="L507" t="str">
            <v>LOVILLA CITY</v>
          </cell>
          <cell r="M507" t="str">
            <v>PO BOX 145</v>
          </cell>
          <cell r="N507" t="str">
            <v>LOVILLA, IA 50150 145</v>
          </cell>
          <cell r="O507">
            <v>583</v>
          </cell>
        </row>
        <row r="508">
          <cell r="A508" t="str">
            <v>LOW MOOR</v>
          </cell>
          <cell r="B508">
            <v>211</v>
          </cell>
          <cell r="E508">
            <v>504</v>
          </cell>
          <cell r="F508">
            <v>1827533</v>
          </cell>
          <cell r="G508">
            <v>504</v>
          </cell>
          <cell r="H508" t="str">
            <v>16205400400000</v>
          </cell>
          <cell r="K508" t="str">
            <v>LOW MOOR</v>
          </cell>
          <cell r="L508" t="str">
            <v>Low Moor City</v>
          </cell>
          <cell r="M508" t="str">
            <v>PO Box 130</v>
          </cell>
          <cell r="N508" t="str">
            <v>Low Moor IA  52757-0130</v>
          </cell>
          <cell r="O508">
            <v>240</v>
          </cell>
        </row>
        <row r="509">
          <cell r="A509" t="str">
            <v>LOWDEN</v>
          </cell>
          <cell r="B509">
            <v>138</v>
          </cell>
          <cell r="E509">
            <v>505</v>
          </cell>
          <cell r="F509">
            <v>20442746</v>
          </cell>
          <cell r="G509">
            <v>505</v>
          </cell>
          <cell r="H509" t="str">
            <v>16205400500000</v>
          </cell>
          <cell r="K509" t="str">
            <v>LOWDEN</v>
          </cell>
          <cell r="L509" t="str">
            <v>CITY OF LOWDEN</v>
          </cell>
          <cell r="M509" t="str">
            <v>PO BOX 310</v>
          </cell>
          <cell r="N509" t="str">
            <v>LOWDEN, IOWA  52255</v>
          </cell>
          <cell r="O509">
            <v>794</v>
          </cell>
        </row>
        <row r="510">
          <cell r="A510" t="str">
            <v>LU VERNE</v>
          </cell>
          <cell r="B510">
            <v>524</v>
          </cell>
          <cell r="E510">
            <v>506</v>
          </cell>
          <cell r="F510">
            <v>35062249</v>
          </cell>
          <cell r="G510">
            <v>506</v>
          </cell>
          <cell r="H510" t="str">
            <v>16205400600000</v>
          </cell>
          <cell r="K510" t="str">
            <v>LUANA</v>
          </cell>
          <cell r="L510" t="str">
            <v>City of Luana</v>
          </cell>
          <cell r="M510" t="str">
            <v>PO Box 96</v>
          </cell>
          <cell r="N510" t="str">
            <v>Luana, Iowa 52156</v>
          </cell>
          <cell r="O510">
            <v>249</v>
          </cell>
        </row>
        <row r="511">
          <cell r="A511" t="str">
            <v>LUANA</v>
          </cell>
          <cell r="B511">
            <v>191</v>
          </cell>
          <cell r="E511">
            <v>507</v>
          </cell>
          <cell r="F511">
            <v>7214328</v>
          </cell>
          <cell r="G511">
            <v>507</v>
          </cell>
          <cell r="H511" t="str">
            <v>16205400700000</v>
          </cell>
          <cell r="K511" t="str">
            <v>LUCAS</v>
          </cell>
          <cell r="L511" t="str">
            <v>CITY CLERK</v>
          </cell>
          <cell r="M511" t="str">
            <v>PO BOX 88</v>
          </cell>
          <cell r="N511" t="str">
            <v>LUCAS, IA 50151</v>
          </cell>
          <cell r="O511">
            <v>243</v>
          </cell>
        </row>
        <row r="512">
          <cell r="A512" t="str">
            <v>LUCAS</v>
          </cell>
          <cell r="B512">
            <v>565</v>
          </cell>
          <cell r="E512">
            <v>508</v>
          </cell>
          <cell r="F512">
            <v>1692777</v>
          </cell>
          <cell r="G512">
            <v>508</v>
          </cell>
          <cell r="H512" t="str">
            <v>16205400800000</v>
          </cell>
          <cell r="K512" t="str">
            <v>LUTHER</v>
          </cell>
          <cell r="L512" t="str">
            <v>Cityof Luther</v>
          </cell>
          <cell r="M512" t="str">
            <v>5 Luther St</v>
          </cell>
          <cell r="N512" t="str">
            <v>Luther, IA  50152</v>
          </cell>
          <cell r="O512">
            <v>158</v>
          </cell>
        </row>
        <row r="513">
          <cell r="A513" t="str">
            <v>LUTHER</v>
          </cell>
          <cell r="B513">
            <v>60</v>
          </cell>
          <cell r="E513">
            <v>509</v>
          </cell>
          <cell r="F513">
            <v>3072872</v>
          </cell>
          <cell r="G513">
            <v>509</v>
          </cell>
          <cell r="H513" t="str">
            <v>16205400900000</v>
          </cell>
          <cell r="K513" t="str">
            <v>LUVERNE</v>
          </cell>
          <cell r="L513" t="str">
            <v>City of LuVerne</v>
          </cell>
          <cell r="M513" t="str">
            <v>109 DeWitt St., PO Box 187</v>
          </cell>
          <cell r="N513" t="str">
            <v>LuVerne, IA  50560</v>
          </cell>
          <cell r="O513">
            <v>299</v>
          </cell>
        </row>
        <row r="514">
          <cell r="A514" t="str">
            <v>LUXEMBURG</v>
          </cell>
          <cell r="B514">
            <v>295</v>
          </cell>
          <cell r="E514">
            <v>510</v>
          </cell>
          <cell r="F514">
            <v>5567404</v>
          </cell>
          <cell r="G514">
            <v>510</v>
          </cell>
          <cell r="H514" t="str">
            <v>16205401000000</v>
          </cell>
          <cell r="K514" t="str">
            <v>LUXEMBURG</v>
          </cell>
          <cell r="L514" t="str">
            <v>City of Luxemburg</v>
          </cell>
          <cell r="M514" t="str">
            <v>202 S Andres St. P.O. Box 19</v>
          </cell>
          <cell r="N514" t="str">
            <v xml:space="preserve">Luxemburg, Iowa 52056  </v>
          </cell>
          <cell r="O514">
            <v>246</v>
          </cell>
        </row>
        <row r="515">
          <cell r="A515" t="str">
            <v>LUZERNE</v>
          </cell>
          <cell r="B515">
            <v>37</v>
          </cell>
          <cell r="E515">
            <v>511</v>
          </cell>
          <cell r="F515">
            <v>21740782</v>
          </cell>
          <cell r="G515">
            <v>511</v>
          </cell>
          <cell r="H515" t="str">
            <v>16205401100000</v>
          </cell>
          <cell r="K515" t="str">
            <v>LUZERNE</v>
          </cell>
          <cell r="L515" t="str">
            <v>Janice Kendall City Clerk</v>
          </cell>
          <cell r="M515" t="str">
            <v>114 East Iowa St.</v>
          </cell>
          <cell r="N515" t="str">
            <v>Luzerne, IA 52257-9649</v>
          </cell>
          <cell r="O515">
            <v>105</v>
          </cell>
        </row>
        <row r="516">
          <cell r="A516" t="str">
            <v>LYNNVILLE</v>
          </cell>
          <cell r="B516">
            <v>466</v>
          </cell>
          <cell r="E516">
            <v>512</v>
          </cell>
          <cell r="F516">
            <v>86719716</v>
          </cell>
          <cell r="G516">
            <v>512</v>
          </cell>
          <cell r="H516" t="str">
            <v>16205401200000</v>
          </cell>
          <cell r="K516" t="str">
            <v>LYNNVILLE</v>
          </cell>
          <cell r="L516" t="str">
            <v>City Clerk</v>
          </cell>
          <cell r="M516" t="str">
            <v>PO Box 115</v>
          </cell>
          <cell r="N516" t="str">
            <v>Lynnville, IA 50153</v>
          </cell>
          <cell r="O516">
            <v>366</v>
          </cell>
        </row>
        <row r="517">
          <cell r="A517" t="str">
            <v>LYTTON</v>
          </cell>
          <cell r="B517">
            <v>764</v>
          </cell>
          <cell r="E517">
            <v>513</v>
          </cell>
          <cell r="F517">
            <v>6240545</v>
          </cell>
          <cell r="G517">
            <v>513</v>
          </cell>
          <cell r="H517" t="str">
            <v>16205401300000</v>
          </cell>
          <cell r="K517" t="str">
            <v>LYTTON</v>
          </cell>
          <cell r="L517" t="str">
            <v>City of Lytton</v>
          </cell>
          <cell r="M517" t="str">
            <v>108 Main St.</v>
          </cell>
          <cell r="N517" t="str">
            <v>Lytton IA 50561</v>
          </cell>
          <cell r="O517">
            <v>305</v>
          </cell>
        </row>
        <row r="518">
          <cell r="A518" t="str">
            <v>MACEDONIA</v>
          </cell>
          <cell r="B518">
            <v>735</v>
          </cell>
          <cell r="E518">
            <v>514</v>
          </cell>
          <cell r="F518">
            <v>1452624</v>
          </cell>
          <cell r="G518">
            <v>514</v>
          </cell>
          <cell r="H518" t="str">
            <v>16205401400000</v>
          </cell>
          <cell r="K518" t="str">
            <v>MACEDONIA</v>
          </cell>
          <cell r="L518" t="str">
            <v>City of Macedonia City Clerk</v>
          </cell>
          <cell r="M518" t="str">
            <v>PO Box 33</v>
          </cell>
          <cell r="N518" t="str">
            <v>Macedonia, IA  51549</v>
          </cell>
          <cell r="O518">
            <v>325</v>
          </cell>
        </row>
        <row r="519">
          <cell r="A519" t="str">
            <v>MACKSBURG</v>
          </cell>
          <cell r="B519">
            <v>579</v>
          </cell>
          <cell r="E519">
            <v>515</v>
          </cell>
          <cell r="F519">
            <v>3631326</v>
          </cell>
          <cell r="G519">
            <v>515</v>
          </cell>
          <cell r="H519" t="str">
            <v>16205401500000</v>
          </cell>
          <cell r="K519" t="str">
            <v>MACKSBURG</v>
          </cell>
          <cell r="L519" t="str">
            <v>City of Macksburg</v>
          </cell>
          <cell r="M519" t="str">
            <v>PO Box 144</v>
          </cell>
          <cell r="N519" t="str">
            <v>Macksburg, Iowa 50155</v>
          </cell>
          <cell r="O519">
            <v>142</v>
          </cell>
        </row>
        <row r="520">
          <cell r="A520" t="str">
            <v>MADRID</v>
          </cell>
          <cell r="B520">
            <v>61</v>
          </cell>
          <cell r="E520">
            <v>516</v>
          </cell>
          <cell r="F520">
            <v>14958001</v>
          </cell>
          <cell r="G520">
            <v>516</v>
          </cell>
          <cell r="H520" t="str">
            <v>16205401600000</v>
          </cell>
          <cell r="K520" t="str">
            <v>MADRID</v>
          </cell>
          <cell r="L520" t="str">
            <v>City of Madrid</v>
          </cell>
          <cell r="M520" t="str">
            <v>304 S Water St</v>
          </cell>
          <cell r="N520" t="str">
            <v>Madrid, IA 50156</v>
          </cell>
          <cell r="O520">
            <v>2264</v>
          </cell>
        </row>
        <row r="521">
          <cell r="A521" t="str">
            <v>MAGNOLIA</v>
          </cell>
          <cell r="B521">
            <v>403</v>
          </cell>
          <cell r="E521">
            <v>517</v>
          </cell>
          <cell r="F521">
            <v>324102577</v>
          </cell>
          <cell r="G521">
            <v>517</v>
          </cell>
          <cell r="H521" t="str">
            <v>16205500100000</v>
          </cell>
          <cell r="K521" t="str">
            <v>MAGNOLIA</v>
          </cell>
          <cell r="L521" t="str">
            <v>City of Magnolia</v>
          </cell>
          <cell r="M521" t="str">
            <v>380 Magnolia St</v>
          </cell>
          <cell r="N521" t="str">
            <v>Magnolia, IA 51550</v>
          </cell>
          <cell r="O521">
            <v>200</v>
          </cell>
        </row>
        <row r="522">
          <cell r="A522" t="str">
            <v>MAHARISHI VEDIC CITY</v>
          </cell>
          <cell r="B522">
            <v>957</v>
          </cell>
          <cell r="E522">
            <v>518</v>
          </cell>
          <cell r="F522">
            <v>29439430</v>
          </cell>
          <cell r="G522">
            <v>518</v>
          </cell>
          <cell r="H522" t="str">
            <v>16205500200000</v>
          </cell>
          <cell r="K522" t="str">
            <v>MAHARISHI VEDIC CITY</v>
          </cell>
          <cell r="L522" t="str">
            <v>City Clerk</v>
          </cell>
          <cell r="M522" t="str">
            <v>1750 Maharishi Center Avenue</v>
          </cell>
          <cell r="N522" t="str">
            <v>Maharishi Vedic City, IA 52556</v>
          </cell>
          <cell r="O522">
            <v>150</v>
          </cell>
        </row>
        <row r="523">
          <cell r="A523" t="str">
            <v>MALCOM</v>
          </cell>
          <cell r="B523">
            <v>748</v>
          </cell>
          <cell r="E523">
            <v>519</v>
          </cell>
          <cell r="F523">
            <v>10130820</v>
          </cell>
          <cell r="G523">
            <v>519</v>
          </cell>
          <cell r="H523" t="str">
            <v>16205500300000</v>
          </cell>
          <cell r="K523" t="str">
            <v>MALCOM</v>
          </cell>
          <cell r="L523" t="str">
            <v>CITY CLERK</v>
          </cell>
          <cell r="M523" t="str">
            <v>P.O. BOX 66</v>
          </cell>
          <cell r="N523" t="str">
            <v>MALCOM, IA 50157-0066</v>
          </cell>
          <cell r="O523">
            <v>352</v>
          </cell>
        </row>
        <row r="524">
          <cell r="A524" t="str">
            <v>MALLARD</v>
          </cell>
          <cell r="B524">
            <v>688</v>
          </cell>
          <cell r="E524">
            <v>520</v>
          </cell>
          <cell r="F524">
            <v>5620840</v>
          </cell>
          <cell r="G524">
            <v>520</v>
          </cell>
          <cell r="H524" t="str">
            <v>16205500400000</v>
          </cell>
          <cell r="K524" t="str">
            <v>MALLARD</v>
          </cell>
          <cell r="L524" t="str">
            <v>CITY OF MALLARD</v>
          </cell>
          <cell r="M524" t="str">
            <v>605 INMAN ST</v>
          </cell>
          <cell r="N524" t="str">
            <v>MALLARD, IA 50562</v>
          </cell>
          <cell r="O524">
            <v>298</v>
          </cell>
        </row>
        <row r="525">
          <cell r="A525" t="str">
            <v>MALOY</v>
          </cell>
          <cell r="B525">
            <v>757</v>
          </cell>
          <cell r="E525">
            <v>521</v>
          </cell>
          <cell r="F525">
            <v>6050833</v>
          </cell>
          <cell r="G525">
            <v>521</v>
          </cell>
          <cell r="H525" t="str">
            <v>16205500500000</v>
          </cell>
          <cell r="K525" t="str">
            <v>MALOY</v>
          </cell>
          <cell r="L525" t="str">
            <v>DAVID L LOUTZENHISER</v>
          </cell>
          <cell r="M525" t="str">
            <v>2859 TAY GOLD AVE</v>
          </cell>
          <cell r="N525" t="str">
            <v>BLOCKTON IA 50836</v>
          </cell>
          <cell r="O525">
            <v>28</v>
          </cell>
        </row>
        <row r="526">
          <cell r="A526" t="str">
            <v>MALVERN</v>
          </cell>
          <cell r="B526">
            <v>620</v>
          </cell>
          <cell r="E526">
            <v>522</v>
          </cell>
          <cell r="F526">
            <v>4906322</v>
          </cell>
          <cell r="G526">
            <v>522</v>
          </cell>
          <cell r="H526" t="str">
            <v>16205500600000</v>
          </cell>
          <cell r="K526" t="str">
            <v>MALVERN</v>
          </cell>
          <cell r="L526" t="str">
            <v>CITY OF MALVERN</v>
          </cell>
          <cell r="M526" t="str">
            <v>501 MAIN ST</v>
          </cell>
          <cell r="N526" t="str">
            <v>MALVERN, IA 51551</v>
          </cell>
          <cell r="O526">
            <v>1256</v>
          </cell>
        </row>
        <row r="527">
          <cell r="A527" t="str">
            <v>MANCHESTER</v>
          </cell>
          <cell r="B527">
            <v>263</v>
          </cell>
          <cell r="E527">
            <v>523</v>
          </cell>
          <cell r="F527">
            <v>4517602</v>
          </cell>
          <cell r="G527">
            <v>523</v>
          </cell>
          <cell r="H527" t="str">
            <v>16205500700000</v>
          </cell>
          <cell r="K527" t="str">
            <v>MANCHESTER</v>
          </cell>
          <cell r="L527" t="str">
            <v>CITY CLERK</v>
          </cell>
          <cell r="M527" t="str">
            <v>208 E. MAIN ST.</v>
          </cell>
          <cell r="N527" t="str">
            <v>MANCHESTER, IA 52057</v>
          </cell>
          <cell r="O527">
            <v>5257</v>
          </cell>
        </row>
        <row r="528">
          <cell r="A528" t="str">
            <v>MANILLA</v>
          </cell>
          <cell r="B528">
            <v>223</v>
          </cell>
          <cell r="E528">
            <v>524</v>
          </cell>
          <cell r="F528">
            <v>12812045</v>
          </cell>
          <cell r="G528">
            <v>524</v>
          </cell>
          <cell r="H528" t="str">
            <v>16205500800000</v>
          </cell>
          <cell r="K528" t="str">
            <v>MANILLA</v>
          </cell>
          <cell r="L528" t="str">
            <v>City Clerk, Manilla</v>
          </cell>
          <cell r="M528" t="str">
            <v>443 Main Street</v>
          </cell>
          <cell r="N528" t="str">
            <v>Manilla, Iowa 51454</v>
          </cell>
          <cell r="O528">
            <v>839</v>
          </cell>
        </row>
        <row r="529">
          <cell r="A529" t="str">
            <v>MANLY</v>
          </cell>
          <cell r="B529">
            <v>946</v>
          </cell>
          <cell r="E529">
            <v>525</v>
          </cell>
          <cell r="F529">
            <v>13628067</v>
          </cell>
          <cell r="G529">
            <v>525</v>
          </cell>
          <cell r="H529" t="str">
            <v>16205500900000</v>
          </cell>
          <cell r="K529" t="str">
            <v>MANLY</v>
          </cell>
          <cell r="L529" t="str">
            <v>CITY CLERK</v>
          </cell>
          <cell r="M529" t="str">
            <v>106 S BROADWAY ST</v>
          </cell>
          <cell r="N529" t="str">
            <v>MANLY IA  50456</v>
          </cell>
          <cell r="O529">
            <v>1342</v>
          </cell>
        </row>
        <row r="530">
          <cell r="A530" t="str">
            <v>MANNING</v>
          </cell>
          <cell r="B530">
            <v>123</v>
          </cell>
          <cell r="E530">
            <v>526</v>
          </cell>
          <cell r="F530">
            <v>11661761</v>
          </cell>
          <cell r="G530">
            <v>526</v>
          </cell>
          <cell r="H530" t="str">
            <v>16205501000000</v>
          </cell>
          <cell r="K530" t="str">
            <v>MANNING</v>
          </cell>
          <cell r="L530" t="str">
            <v>City of Manning</v>
          </cell>
          <cell r="M530" t="str">
            <v>717 3rd Street</v>
          </cell>
          <cell r="N530" t="str">
            <v>Manning, IA  51455</v>
          </cell>
          <cell r="O530">
            <v>1490</v>
          </cell>
        </row>
        <row r="531">
          <cell r="A531" t="str">
            <v>MANSON</v>
          </cell>
          <cell r="B531">
            <v>108</v>
          </cell>
          <cell r="E531">
            <v>527</v>
          </cell>
          <cell r="F531">
            <v>17462477</v>
          </cell>
          <cell r="G531">
            <v>527</v>
          </cell>
          <cell r="H531" t="str">
            <v>16205501100000</v>
          </cell>
          <cell r="K531" t="str">
            <v>MANSON</v>
          </cell>
          <cell r="L531" t="str">
            <v>City Clerk</v>
          </cell>
          <cell r="M531" t="str">
            <v>1015 13th Street  PO Box 430</v>
          </cell>
          <cell r="N531" t="str">
            <v>Manson, Iowa  50563</v>
          </cell>
          <cell r="O531">
            <v>1893</v>
          </cell>
        </row>
        <row r="532">
          <cell r="A532" t="str">
            <v>MAPLETON</v>
          </cell>
          <cell r="B532">
            <v>633</v>
          </cell>
          <cell r="E532">
            <v>528</v>
          </cell>
          <cell r="F532">
            <v>15007004</v>
          </cell>
          <cell r="G532">
            <v>528</v>
          </cell>
          <cell r="H532" t="str">
            <v>16205501200000</v>
          </cell>
          <cell r="K532" t="str">
            <v>MAPLETON</v>
          </cell>
          <cell r="L532" t="str">
            <v>City Clerk / Treasurer</v>
          </cell>
          <cell r="M532" t="str">
            <v>513 Main Street</v>
          </cell>
          <cell r="N532" t="str">
            <v>Mapleton, IA 51034</v>
          </cell>
          <cell r="O532">
            <v>1322</v>
          </cell>
        </row>
        <row r="533">
          <cell r="A533" t="str">
            <v>MAQUOKETA</v>
          </cell>
          <cell r="B533">
            <v>454</v>
          </cell>
          <cell r="E533">
            <v>529</v>
          </cell>
          <cell r="F533">
            <v>34476220</v>
          </cell>
          <cell r="G533">
            <v>529</v>
          </cell>
          <cell r="H533" t="str">
            <v>16205600100000</v>
          </cell>
          <cell r="K533" t="str">
            <v>MAQUOKETA</v>
          </cell>
          <cell r="L533" t="str">
            <v>City of Maquoketa</v>
          </cell>
          <cell r="M533" t="str">
            <v>201 E. Pleasant Street</v>
          </cell>
          <cell r="N533" t="str">
            <v>Maquoketa, IA 52060</v>
          </cell>
          <cell r="O533">
            <v>6112</v>
          </cell>
        </row>
        <row r="534">
          <cell r="A534" t="str">
            <v>MARATHON</v>
          </cell>
          <cell r="B534">
            <v>87</v>
          </cell>
          <cell r="E534">
            <v>530</v>
          </cell>
          <cell r="F534">
            <v>414364676</v>
          </cell>
          <cell r="G534">
            <v>530</v>
          </cell>
          <cell r="H534" t="str">
            <v>16205600200000</v>
          </cell>
          <cell r="K534" t="str">
            <v>MARATHON</v>
          </cell>
          <cell r="L534" t="str">
            <v>MARATHON CITY</v>
          </cell>
          <cell r="M534" t="str">
            <v>PO BOX 189</v>
          </cell>
          <cell r="N534" t="str">
            <v>MARATHON CITY, IOWA 50565-0189</v>
          </cell>
          <cell r="O534">
            <v>302</v>
          </cell>
        </row>
        <row r="535">
          <cell r="A535" t="str">
            <v>MARBLE ROCK</v>
          </cell>
          <cell r="B535">
            <v>326</v>
          </cell>
          <cell r="E535">
            <v>531</v>
          </cell>
          <cell r="F535">
            <v>4479908</v>
          </cell>
          <cell r="G535">
            <v>531</v>
          </cell>
          <cell r="H535" t="str">
            <v>16205600300000</v>
          </cell>
          <cell r="K535" t="str">
            <v>MARBLE ROCK</v>
          </cell>
          <cell r="L535" t="str">
            <v xml:space="preserve">City of Marble Rock </v>
          </cell>
          <cell r="M535" t="str">
            <v>105 Main St.</v>
          </cell>
          <cell r="N535" t="str">
            <v>Marble Rock, 50653</v>
          </cell>
          <cell r="O535">
            <v>326</v>
          </cell>
        </row>
        <row r="536">
          <cell r="A536" t="str">
            <v>MARCUS</v>
          </cell>
          <cell r="B536">
            <v>157</v>
          </cell>
          <cell r="E536">
            <v>532</v>
          </cell>
          <cell r="F536">
            <v>10899541</v>
          </cell>
          <cell r="G536">
            <v>532</v>
          </cell>
          <cell r="H536" t="str">
            <v>16205670100000</v>
          </cell>
          <cell r="K536" t="str">
            <v>MARCUS</v>
          </cell>
          <cell r="L536" t="str">
            <v>City Clerk</v>
          </cell>
          <cell r="M536" t="str">
            <v>222 North Main Street</v>
          </cell>
          <cell r="N536" t="str">
            <v>Marcus, IA  51035</v>
          </cell>
          <cell r="O536">
            <v>1139</v>
          </cell>
        </row>
        <row r="537">
          <cell r="A537" t="str">
            <v>MARENGO</v>
          </cell>
          <cell r="B537">
            <v>442</v>
          </cell>
          <cell r="E537">
            <v>533</v>
          </cell>
          <cell r="F537">
            <v>534981275</v>
          </cell>
          <cell r="G537">
            <v>533</v>
          </cell>
          <cell r="H537" t="str">
            <v>16205600400000</v>
          </cell>
          <cell r="K537" t="str">
            <v>MARENGO</v>
          </cell>
          <cell r="L537" t="str">
            <v>City of Marengo</v>
          </cell>
          <cell r="M537" t="str">
            <v>153 E Main St</v>
          </cell>
          <cell r="N537" t="str">
            <v>Marengo, Iowa  52301</v>
          </cell>
          <cell r="O537">
            <v>2535</v>
          </cell>
        </row>
        <row r="538">
          <cell r="A538" t="str">
            <v>MARION</v>
          </cell>
          <cell r="B538">
            <v>547</v>
          </cell>
          <cell r="E538">
            <v>534</v>
          </cell>
          <cell r="F538">
            <v>26794376</v>
          </cell>
          <cell r="G538">
            <v>534</v>
          </cell>
          <cell r="H538" t="str">
            <v>16205600500000</v>
          </cell>
          <cell r="K538" t="str">
            <v>MARION</v>
          </cell>
          <cell r="L538" t="str">
            <v>City of Marion</v>
          </cell>
          <cell r="M538" t="str">
            <v>1225 6th Avenue Suite 170</v>
          </cell>
          <cell r="N538" t="str">
            <v>Marion, IA 52302</v>
          </cell>
          <cell r="O538">
            <v>26294</v>
          </cell>
        </row>
        <row r="539">
          <cell r="A539" t="str">
            <v>MARNE</v>
          </cell>
          <cell r="B539">
            <v>132</v>
          </cell>
          <cell r="E539">
            <v>535</v>
          </cell>
          <cell r="F539">
            <v>6250072</v>
          </cell>
          <cell r="G539">
            <v>535</v>
          </cell>
          <cell r="H539" t="str">
            <v>16205600600000</v>
          </cell>
          <cell r="K539" t="str">
            <v>MARNE</v>
          </cell>
          <cell r="L539" t="str">
            <v>MARNE CITY CITY CLERK</v>
          </cell>
          <cell r="M539" t="str">
            <v>P O BOX 122</v>
          </cell>
          <cell r="N539" t="str">
            <v>MARNE IOWA 51552 0122</v>
          </cell>
          <cell r="O539">
            <v>149</v>
          </cell>
        </row>
        <row r="540">
          <cell r="A540" t="str">
            <v>MARQUETTE</v>
          </cell>
          <cell r="B540">
            <v>193</v>
          </cell>
          <cell r="E540">
            <v>536</v>
          </cell>
          <cell r="F540">
            <v>49791518</v>
          </cell>
          <cell r="G540">
            <v>536</v>
          </cell>
          <cell r="H540" t="str">
            <v>16205600700000</v>
          </cell>
          <cell r="K540" t="str">
            <v>MARQUETTE</v>
          </cell>
          <cell r="L540" t="str">
            <v>City of Marquette</v>
          </cell>
          <cell r="M540" t="str">
            <v>102 North Street  PO Box 7</v>
          </cell>
          <cell r="N540" t="str">
            <v>Marquette, IA  52158</v>
          </cell>
          <cell r="O540">
            <v>421</v>
          </cell>
        </row>
        <row r="541">
          <cell r="A541" t="str">
            <v>MARSHALLTOWN</v>
          </cell>
          <cell r="B541">
            <v>611</v>
          </cell>
          <cell r="E541">
            <v>537</v>
          </cell>
          <cell r="F541">
            <v>37713650</v>
          </cell>
          <cell r="G541">
            <v>537</v>
          </cell>
          <cell r="H541" t="str">
            <v>16205700100000</v>
          </cell>
          <cell r="K541" t="str">
            <v>MARSHALLTOWN</v>
          </cell>
          <cell r="L541" t="str">
            <v xml:space="preserve">Finance Director </v>
          </cell>
          <cell r="M541" t="str">
            <v>24 N Center St</v>
          </cell>
          <cell r="N541" t="str">
            <v xml:space="preserve">Marshalltown, IA 50158 </v>
          </cell>
          <cell r="O541">
            <v>26009</v>
          </cell>
        </row>
        <row r="542">
          <cell r="A542" t="str">
            <v>MARTELLE</v>
          </cell>
          <cell r="B542">
            <v>494</v>
          </cell>
          <cell r="E542">
            <v>538</v>
          </cell>
          <cell r="F542">
            <v>27182785</v>
          </cell>
          <cell r="G542">
            <v>538</v>
          </cell>
          <cell r="H542" t="str">
            <v>16205700200000</v>
          </cell>
          <cell r="K542" t="str">
            <v>MARTELLE</v>
          </cell>
          <cell r="L542" t="str">
            <v>City Clerk</v>
          </cell>
          <cell r="M542" t="str">
            <v>PO Box 96</v>
          </cell>
          <cell r="N542" t="str">
            <v>Martelle, IA  52305</v>
          </cell>
          <cell r="O542">
            <v>280</v>
          </cell>
        </row>
        <row r="543">
          <cell r="A543" t="str">
            <v>MARTENSDALE</v>
          </cell>
          <cell r="B543">
            <v>875</v>
          </cell>
          <cell r="E543">
            <v>539</v>
          </cell>
          <cell r="F543">
            <v>9648549360</v>
          </cell>
          <cell r="G543">
            <v>539</v>
          </cell>
          <cell r="H543" t="str">
            <v>16205700300000</v>
          </cell>
          <cell r="K543" t="str">
            <v>MARTENSDALE</v>
          </cell>
          <cell r="L543" t="str">
            <v>City Clerk</v>
          </cell>
          <cell r="M543" t="str">
            <v>380 Iowa Ave., PO Box 109</v>
          </cell>
          <cell r="N543" t="str">
            <v>Martensdale, IA 50160</v>
          </cell>
          <cell r="O543">
            <v>467</v>
          </cell>
        </row>
        <row r="544">
          <cell r="A544" t="str">
            <v>MARTINSBURG</v>
          </cell>
          <cell r="B544">
            <v>509</v>
          </cell>
          <cell r="E544">
            <v>540</v>
          </cell>
          <cell r="F544">
            <v>144649138</v>
          </cell>
          <cell r="G544">
            <v>540</v>
          </cell>
          <cell r="H544" t="str">
            <v>16205700400000</v>
          </cell>
          <cell r="K544" t="str">
            <v>MARTINSBURG</v>
          </cell>
          <cell r="L544" t="str">
            <v>City of Martinsburg</v>
          </cell>
          <cell r="M544" t="str">
            <v>PO Box 4</v>
          </cell>
          <cell r="N544" t="str">
            <v>Martinsburg, IA 52563</v>
          </cell>
          <cell r="O544">
            <v>126</v>
          </cell>
        </row>
        <row r="545">
          <cell r="A545" t="str">
            <v>MARYSVILLE</v>
          </cell>
          <cell r="B545">
            <v>598</v>
          </cell>
          <cell r="E545">
            <v>541</v>
          </cell>
          <cell r="F545">
            <v>65991682</v>
          </cell>
          <cell r="G545">
            <v>541</v>
          </cell>
          <cell r="H545" t="str">
            <v>16205700500000</v>
          </cell>
          <cell r="K545" t="str">
            <v>MARYSVILLE</v>
          </cell>
          <cell r="L545" t="str">
            <v>Marysville City</v>
          </cell>
          <cell r="M545" t="str">
            <v>312 Cedar Street</v>
          </cell>
          <cell r="N545" t="str">
            <v>Hamilton IA 50116</v>
          </cell>
          <cell r="O545">
            <v>54</v>
          </cell>
        </row>
        <row r="546">
          <cell r="A546" t="str">
            <v>MASON CITY</v>
          </cell>
          <cell r="B546">
            <v>145</v>
          </cell>
          <cell r="E546">
            <v>542</v>
          </cell>
          <cell r="F546">
            <v>29836364</v>
          </cell>
          <cell r="G546">
            <v>542</v>
          </cell>
          <cell r="H546" t="str">
            <v>16205700600000</v>
          </cell>
          <cell r="K546" t="str">
            <v>MASON CITY</v>
          </cell>
          <cell r="L546" t="str">
            <v>Mason City</v>
          </cell>
          <cell r="M546" t="str">
            <v>10 1st ST NW</v>
          </cell>
          <cell r="N546" t="str">
            <v>Mason City, IA 50401</v>
          </cell>
          <cell r="O546">
            <v>29172</v>
          </cell>
        </row>
        <row r="547">
          <cell r="A547" t="str">
            <v>MASONVILLE</v>
          </cell>
          <cell r="B547">
            <v>264</v>
          </cell>
          <cell r="E547">
            <v>543</v>
          </cell>
          <cell r="F547">
            <v>117038419</v>
          </cell>
          <cell r="G547">
            <v>543</v>
          </cell>
          <cell r="H547" t="str">
            <v>16205700700000</v>
          </cell>
          <cell r="K547" t="str">
            <v>MASONVILLE</v>
          </cell>
          <cell r="L547" t="str">
            <v>City Clerk</v>
          </cell>
          <cell r="M547" t="str">
            <v>PO Box 135</v>
          </cell>
          <cell r="N547" t="str">
            <v>Masonville, IA 50654</v>
          </cell>
          <cell r="O547">
            <v>104</v>
          </cell>
        </row>
        <row r="548">
          <cell r="A548" t="str">
            <v>MASSENA</v>
          </cell>
          <cell r="B548">
            <v>133</v>
          </cell>
          <cell r="E548">
            <v>544</v>
          </cell>
          <cell r="F548">
            <v>192954347</v>
          </cell>
          <cell r="G548">
            <v>544</v>
          </cell>
          <cell r="H548" t="str">
            <v>16205700800000</v>
          </cell>
          <cell r="K548" t="str">
            <v>MASSENA</v>
          </cell>
          <cell r="L548" t="str">
            <v>City of Massena</v>
          </cell>
          <cell r="M548" t="str">
            <v>100 Main Street</v>
          </cell>
          <cell r="N548" t="str">
            <v>Massena, IA  50853</v>
          </cell>
          <cell r="O548">
            <v>414</v>
          </cell>
        </row>
        <row r="549">
          <cell r="A549" t="str">
            <v>MATLOCK</v>
          </cell>
          <cell r="B549">
            <v>806</v>
          </cell>
          <cell r="E549">
            <v>545</v>
          </cell>
          <cell r="F549">
            <v>549188724</v>
          </cell>
          <cell r="G549">
            <v>545</v>
          </cell>
          <cell r="H549" t="str">
            <v>16205700900000</v>
          </cell>
          <cell r="K549" t="str">
            <v>MATLOCK</v>
          </cell>
          <cell r="L549" t="str">
            <v>City of Matlock</v>
          </cell>
          <cell r="M549" t="str">
            <v>555 Main St</v>
          </cell>
          <cell r="N549" t="str">
            <v>Matlock IA  51244</v>
          </cell>
          <cell r="O549">
            <v>83</v>
          </cell>
        </row>
        <row r="550">
          <cell r="A550" t="str">
            <v>MAURICE</v>
          </cell>
          <cell r="B550">
            <v>807</v>
          </cell>
          <cell r="E550">
            <v>546</v>
          </cell>
          <cell r="F550">
            <v>128191232</v>
          </cell>
          <cell r="G550">
            <v>546</v>
          </cell>
          <cell r="H550" t="str">
            <v>16205701000000</v>
          </cell>
          <cell r="K550" t="str">
            <v>MAURICE</v>
          </cell>
          <cell r="L550" t="str">
            <v>CITY CLERK</v>
          </cell>
          <cell r="M550" t="str">
            <v>P.O. BOX 68</v>
          </cell>
          <cell r="N550" t="str">
            <v>MAURICE, IA  51036-0068</v>
          </cell>
          <cell r="O550">
            <v>254</v>
          </cell>
        </row>
        <row r="551">
          <cell r="A551" t="str">
            <v>MAXWELL</v>
          </cell>
          <cell r="B551">
            <v>818</v>
          </cell>
          <cell r="E551">
            <v>547</v>
          </cell>
          <cell r="F551">
            <v>2345489794</v>
          </cell>
          <cell r="G551">
            <v>547</v>
          </cell>
          <cell r="H551" t="str">
            <v>16205701100000</v>
          </cell>
          <cell r="K551" t="str">
            <v>MAXWELL</v>
          </cell>
          <cell r="L551" t="str">
            <v>City Clerk</v>
          </cell>
          <cell r="M551" t="str">
            <v>107 Main St</v>
          </cell>
          <cell r="N551" t="str">
            <v>Maxwell, IA 50161</v>
          </cell>
          <cell r="O551">
            <v>807</v>
          </cell>
        </row>
        <row r="552">
          <cell r="A552" t="str">
            <v>MAYNARD</v>
          </cell>
          <cell r="B552">
            <v>315</v>
          </cell>
          <cell r="E552">
            <v>548</v>
          </cell>
          <cell r="F552">
            <v>245263450</v>
          </cell>
          <cell r="G552">
            <v>548</v>
          </cell>
          <cell r="H552" t="str">
            <v>16205701200000</v>
          </cell>
          <cell r="K552" t="str">
            <v>MAYNARD</v>
          </cell>
          <cell r="L552" t="str">
            <v>CITY CLERK/TREASURER</v>
          </cell>
          <cell r="M552" t="str">
            <v>PO BOX 145</v>
          </cell>
          <cell r="N552" t="str">
            <v>MAYNARD, IA 50655-0145</v>
          </cell>
          <cell r="O552">
            <v>500</v>
          </cell>
        </row>
        <row r="553">
          <cell r="A553" t="str">
            <v>MAYSVILLE</v>
          </cell>
          <cell r="B553">
            <v>779</v>
          </cell>
          <cell r="E553">
            <v>549</v>
          </cell>
          <cell r="F553">
            <v>64612676</v>
          </cell>
          <cell r="G553">
            <v>549</v>
          </cell>
          <cell r="H553" t="str">
            <v>16205701300000</v>
          </cell>
          <cell r="K553" t="str">
            <v>MAYSVILLE</v>
          </cell>
          <cell r="L553" t="str">
            <v>City Clerk/Treasurer</v>
          </cell>
          <cell r="M553" t="str">
            <v>23630 93rd Avenue</v>
          </cell>
          <cell r="N553" t="str">
            <v>Maysville, IA 52773</v>
          </cell>
          <cell r="O553">
            <v>163</v>
          </cell>
        </row>
        <row r="554">
          <cell r="A554" t="str">
            <v>MCCALLSBURG</v>
          </cell>
          <cell r="B554">
            <v>819</v>
          </cell>
          <cell r="E554">
            <v>550</v>
          </cell>
          <cell r="F554">
            <v>6847735</v>
          </cell>
          <cell r="G554">
            <v>550</v>
          </cell>
          <cell r="H554" t="str">
            <v>16205701400000</v>
          </cell>
          <cell r="K554" t="str">
            <v>MCCALLSBURG</v>
          </cell>
          <cell r="L554" t="str">
            <v>City Clerk</v>
          </cell>
          <cell r="M554" t="str">
            <v>P.O. Box F</v>
          </cell>
          <cell r="N554" t="str">
            <v>McCallsburg, IA 50236</v>
          </cell>
          <cell r="O554">
            <v>318</v>
          </cell>
        </row>
        <row r="555">
          <cell r="A555" t="str">
            <v>MCCAUSLAND</v>
          </cell>
          <cell r="B555">
            <v>780</v>
          </cell>
          <cell r="E555">
            <v>551</v>
          </cell>
          <cell r="F555">
            <v>334444527</v>
          </cell>
          <cell r="G555">
            <v>551</v>
          </cell>
          <cell r="H555" t="str">
            <v>16205701500000</v>
          </cell>
          <cell r="K555" t="str">
            <v>MCCAUSLAND</v>
          </cell>
          <cell r="L555" t="str">
            <v>City Clerk</v>
          </cell>
          <cell r="M555" t="str">
            <v>PO Box 277</v>
          </cell>
          <cell r="N555" t="str">
            <v>McCausland, IA 52758</v>
          </cell>
          <cell r="O555">
            <v>299</v>
          </cell>
        </row>
        <row r="556">
          <cell r="A556" t="str">
            <v>MCCLELLAND</v>
          </cell>
          <cell r="B556">
            <v>736</v>
          </cell>
          <cell r="E556">
            <v>552</v>
          </cell>
          <cell r="F556">
            <v>57044755</v>
          </cell>
          <cell r="G556">
            <v>552</v>
          </cell>
          <cell r="H556" t="str">
            <v>16205701600000</v>
          </cell>
          <cell r="K556" t="str">
            <v>MCCLELLAND</v>
          </cell>
          <cell r="L556" t="str">
            <v>City Clerk</v>
          </cell>
          <cell r="M556" t="str">
            <v>519 3rd Street</v>
          </cell>
          <cell r="N556" t="str">
            <v>McClelland, IA 51548</v>
          </cell>
          <cell r="O556">
            <v>129</v>
          </cell>
        </row>
        <row r="557">
          <cell r="A557" t="str">
            <v>MCGREGOR</v>
          </cell>
          <cell r="B557">
            <v>192</v>
          </cell>
          <cell r="E557">
            <v>553</v>
          </cell>
          <cell r="F557">
            <v>38415052</v>
          </cell>
          <cell r="G557">
            <v>553</v>
          </cell>
          <cell r="H557" t="str">
            <v>16205701700000</v>
          </cell>
          <cell r="K557" t="str">
            <v>MCGREGOR</v>
          </cell>
          <cell r="L557" t="str">
            <v>City Administrator</v>
          </cell>
          <cell r="M557" t="str">
            <v>P.O. Box 505</v>
          </cell>
          <cell r="N557" t="str">
            <v>McGregor, IA 52157</v>
          </cell>
          <cell r="O557">
            <v>871</v>
          </cell>
        </row>
        <row r="558">
          <cell r="A558" t="str">
            <v>MCINTIRE</v>
          </cell>
          <cell r="B558">
            <v>624</v>
          </cell>
          <cell r="E558">
            <v>554</v>
          </cell>
          <cell r="F558">
            <v>9624410</v>
          </cell>
          <cell r="G558">
            <v>554</v>
          </cell>
          <cell r="H558" t="str">
            <v>16205800100000</v>
          </cell>
          <cell r="K558" t="str">
            <v>MCINTIRE</v>
          </cell>
          <cell r="L558" t="str">
            <v>City of McIntire</v>
          </cell>
          <cell r="M558" t="str">
            <v>310 Main Street</v>
          </cell>
          <cell r="N558" t="str">
            <v>McIntire, IA 50455</v>
          </cell>
          <cell r="O558">
            <v>173</v>
          </cell>
        </row>
        <row r="559">
          <cell r="A559" t="str">
            <v>MECHANICSVILLE</v>
          </cell>
          <cell r="B559">
            <v>139</v>
          </cell>
          <cell r="E559">
            <v>555</v>
          </cell>
          <cell r="F559">
            <v>57254329</v>
          </cell>
          <cell r="G559">
            <v>555</v>
          </cell>
          <cell r="H559" t="str">
            <v>16205800200000</v>
          </cell>
          <cell r="K559" t="str">
            <v>MECHANICSVILLE</v>
          </cell>
          <cell r="L559" t="str">
            <v>City Clerk/Finance Officer</v>
          </cell>
          <cell r="M559" t="str">
            <v>PO Box 339</v>
          </cell>
          <cell r="N559" t="str">
            <v>Mechanicsville, IA 52306</v>
          </cell>
          <cell r="O559">
            <v>1173</v>
          </cell>
        </row>
        <row r="560">
          <cell r="A560" t="str">
            <v>MEDIAPOLIS</v>
          </cell>
          <cell r="B560">
            <v>269</v>
          </cell>
          <cell r="E560">
            <v>556</v>
          </cell>
          <cell r="F560">
            <v>1470121</v>
          </cell>
          <cell r="G560">
            <v>556</v>
          </cell>
          <cell r="H560" t="str">
            <v>16205800300000</v>
          </cell>
          <cell r="K560" t="str">
            <v>MEDIAPOLIS</v>
          </cell>
          <cell r="L560" t="str">
            <v>City Clerk</v>
          </cell>
          <cell r="M560" t="str">
            <v>510 Main Street, PO Box 97</v>
          </cell>
          <cell r="N560" t="str">
            <v>Mediapolis, IA 52637</v>
          </cell>
          <cell r="O560">
            <v>1644</v>
          </cell>
        </row>
        <row r="561">
          <cell r="A561" t="str">
            <v>MELBOURNE</v>
          </cell>
          <cell r="B561">
            <v>612</v>
          </cell>
          <cell r="E561">
            <v>557</v>
          </cell>
          <cell r="F561">
            <v>4440477</v>
          </cell>
          <cell r="G561">
            <v>557</v>
          </cell>
          <cell r="H561" t="str">
            <v>16205800400000</v>
          </cell>
          <cell r="K561" t="str">
            <v>MELBOURNE</v>
          </cell>
          <cell r="L561" t="str">
            <v>City Clerk</v>
          </cell>
          <cell r="M561" t="str">
            <v>111 1st Street PO Box 37</v>
          </cell>
          <cell r="N561" t="str">
            <v>Melbourne, IA  50162</v>
          </cell>
          <cell r="O561">
            <v>794</v>
          </cell>
        </row>
        <row r="562">
          <cell r="A562" t="str">
            <v>MELCHER-DALLAS</v>
          </cell>
          <cell r="B562">
            <v>599</v>
          </cell>
          <cell r="E562">
            <v>558</v>
          </cell>
          <cell r="F562">
            <v>16099769</v>
          </cell>
          <cell r="G562">
            <v>558</v>
          </cell>
          <cell r="H562" t="str">
            <v>16205800500000</v>
          </cell>
          <cell r="K562" t="str">
            <v>MELCHER-DALLAS</v>
          </cell>
          <cell r="L562" t="str">
            <v>Martha Becker</v>
          </cell>
          <cell r="M562" t="str">
            <v>305 D Main East</v>
          </cell>
          <cell r="N562" t="str">
            <v>Melcher-Dallas IA 50062</v>
          </cell>
          <cell r="O562">
            <v>1298</v>
          </cell>
        </row>
        <row r="563">
          <cell r="A563" t="str">
            <v>MELROSE</v>
          </cell>
          <cell r="B563">
            <v>643</v>
          </cell>
          <cell r="E563">
            <v>559</v>
          </cell>
          <cell r="F563">
            <v>12431998</v>
          </cell>
          <cell r="G563">
            <v>559</v>
          </cell>
          <cell r="H563" t="str">
            <v>16205800600000</v>
          </cell>
          <cell r="K563" t="str">
            <v>MELROSE</v>
          </cell>
          <cell r="L563" t="str">
            <v>Ccity of Melrose</v>
          </cell>
          <cell r="M563" t="str">
            <v>P.O. Box 6</v>
          </cell>
          <cell r="N563" t="str">
            <v>Melrose, Iowa 52569</v>
          </cell>
          <cell r="O563">
            <v>130</v>
          </cell>
        </row>
        <row r="564">
          <cell r="A564" t="str">
            <v>MELVIN</v>
          </cell>
          <cell r="B564">
            <v>669</v>
          </cell>
          <cell r="E564">
            <v>560</v>
          </cell>
          <cell r="F564">
            <v>25512736</v>
          </cell>
          <cell r="G564">
            <v>560</v>
          </cell>
          <cell r="H564" t="str">
            <v>16205800700000</v>
          </cell>
          <cell r="K564" t="str">
            <v>MELVIN</v>
          </cell>
          <cell r="L564" t="str">
            <v>CITYOF MELVIN</v>
          </cell>
          <cell r="M564" t="str">
            <v>P.O. BOX 62</v>
          </cell>
          <cell r="N564" t="str">
            <v>MELVIN, IOWA 51350</v>
          </cell>
          <cell r="O564">
            <v>243</v>
          </cell>
        </row>
        <row r="565">
          <cell r="A565" t="str">
            <v>MENLO</v>
          </cell>
          <cell r="B565">
            <v>367</v>
          </cell>
          <cell r="E565">
            <v>561</v>
          </cell>
          <cell r="F565">
            <v>10714513</v>
          </cell>
          <cell r="G565">
            <v>561</v>
          </cell>
          <cell r="H565" t="str">
            <v>16205800800000</v>
          </cell>
          <cell r="K565" t="str">
            <v>MENLO</v>
          </cell>
          <cell r="L565" t="str">
            <v>CITY OF MENLO</v>
          </cell>
          <cell r="M565" t="str">
            <v>PO BOX 190</v>
          </cell>
          <cell r="N565" t="str">
            <v>MENLO, IA 50164</v>
          </cell>
          <cell r="O565">
            <v>365</v>
          </cell>
        </row>
        <row r="566">
          <cell r="A566" t="str">
            <v>MERIDEN</v>
          </cell>
          <cell r="B566">
            <v>158</v>
          </cell>
          <cell r="E566">
            <v>562</v>
          </cell>
          <cell r="F566">
            <v>83179650</v>
          </cell>
          <cell r="G566">
            <v>562</v>
          </cell>
          <cell r="H566" t="str">
            <v>16205800900000</v>
          </cell>
          <cell r="K566" t="str">
            <v>MERIDEN</v>
          </cell>
          <cell r="L566" t="str">
            <v>City of Meriden</v>
          </cell>
          <cell r="M566" t="str">
            <v>PO Box 272</v>
          </cell>
          <cell r="N566" t="str">
            <v>Meriden, IA 51037</v>
          </cell>
          <cell r="O566">
            <v>184</v>
          </cell>
        </row>
        <row r="567">
          <cell r="A567" t="str">
            <v>MERRILL</v>
          </cell>
          <cell r="B567">
            <v>698</v>
          </cell>
          <cell r="E567">
            <v>563</v>
          </cell>
          <cell r="F567">
            <v>147505358</v>
          </cell>
          <cell r="G567">
            <v>563</v>
          </cell>
          <cell r="H567" t="str">
            <v>16205900100000</v>
          </cell>
          <cell r="K567" t="str">
            <v>MERRILL</v>
          </cell>
          <cell r="L567" t="str">
            <v>CITY CLERK</v>
          </cell>
          <cell r="M567" t="str">
            <v>608 MAIN ST</v>
          </cell>
          <cell r="N567" t="str">
            <v>MERRILL IA 51038</v>
          </cell>
          <cell r="O567">
            <v>754</v>
          </cell>
        </row>
        <row r="568">
          <cell r="A568" t="str">
            <v>MESERVEY</v>
          </cell>
          <cell r="B568">
            <v>146</v>
          </cell>
          <cell r="E568">
            <v>564</v>
          </cell>
          <cell r="F568">
            <v>1457531</v>
          </cell>
          <cell r="G568">
            <v>564</v>
          </cell>
          <cell r="H568" t="str">
            <v>16205900200000</v>
          </cell>
          <cell r="K568" t="str">
            <v>MESERVEY</v>
          </cell>
          <cell r="L568" t="str">
            <v>CITY OF MESERVEY</v>
          </cell>
          <cell r="M568" t="str">
            <v>PO BOX 246</v>
          </cell>
          <cell r="N568" t="str">
            <v>MESERVEY IA 50457-0246</v>
          </cell>
          <cell r="O568">
            <v>252</v>
          </cell>
        </row>
        <row r="569">
          <cell r="A569" t="str">
            <v>MIDDLETOWN</v>
          </cell>
          <cell r="B569">
            <v>270</v>
          </cell>
          <cell r="E569">
            <v>565</v>
          </cell>
          <cell r="F569">
            <v>4517037</v>
          </cell>
          <cell r="G569">
            <v>565</v>
          </cell>
          <cell r="H569" t="str">
            <v>16205900300000</v>
          </cell>
          <cell r="K569" t="str">
            <v>MIDDLETOWN</v>
          </cell>
          <cell r="L569" t="str">
            <v>City of Middletown</v>
          </cell>
          <cell r="M569" t="str">
            <v>120 Mechanic Street</v>
          </cell>
          <cell r="N569" t="str">
            <v>Middletown, IA 52638</v>
          </cell>
          <cell r="O569">
            <v>535</v>
          </cell>
        </row>
        <row r="570">
          <cell r="A570" t="str">
            <v>MILES</v>
          </cell>
          <cell r="B570">
            <v>455</v>
          </cell>
          <cell r="E570">
            <v>566</v>
          </cell>
          <cell r="F570">
            <v>10936620</v>
          </cell>
          <cell r="G570">
            <v>566</v>
          </cell>
          <cell r="H570" t="str">
            <v>16205900400000</v>
          </cell>
          <cell r="K570" t="str">
            <v>MILES</v>
          </cell>
          <cell r="L570" t="str">
            <v>City of Miles</v>
          </cell>
          <cell r="M570" t="str">
            <v>P O Box 309</v>
          </cell>
          <cell r="N570" t="str">
            <v>Miles IA 52064</v>
          </cell>
          <cell r="O570">
            <v>462</v>
          </cell>
        </row>
        <row r="571">
          <cell r="A571" t="str">
            <v>MILFORD</v>
          </cell>
          <cell r="B571">
            <v>274</v>
          </cell>
          <cell r="E571">
            <v>567</v>
          </cell>
          <cell r="F571">
            <v>2463414</v>
          </cell>
          <cell r="G571">
            <v>567</v>
          </cell>
          <cell r="H571" t="str">
            <v>16205900500000</v>
          </cell>
          <cell r="K571" t="str">
            <v>MILFORD</v>
          </cell>
          <cell r="L571" t="str">
            <v>City Administrator</v>
          </cell>
          <cell r="M571" t="str">
            <v>PO Box 536</v>
          </cell>
          <cell r="N571" t="str">
            <v>Milford, IA  51351</v>
          </cell>
          <cell r="O571">
            <v>2474</v>
          </cell>
        </row>
        <row r="572">
          <cell r="A572" t="str">
            <v>MILLERSBURG</v>
          </cell>
          <cell r="B572">
            <v>443</v>
          </cell>
          <cell r="E572">
            <v>568</v>
          </cell>
          <cell r="F572">
            <v>8148882</v>
          </cell>
          <cell r="G572">
            <v>568</v>
          </cell>
          <cell r="H572" t="str">
            <v>16206000100000</v>
          </cell>
          <cell r="K572" t="str">
            <v>MILLERSBURG</v>
          </cell>
          <cell r="L572" t="str">
            <v>CITY CLERK</v>
          </cell>
          <cell r="M572" t="str">
            <v>PO BOX 123</v>
          </cell>
          <cell r="N572" t="str">
            <v>MILLERSBURG, IA 52308</v>
          </cell>
          <cell r="O572">
            <v>184</v>
          </cell>
        </row>
        <row r="573">
          <cell r="A573" t="str">
            <v>MILLERTON</v>
          </cell>
          <cell r="B573">
            <v>895</v>
          </cell>
          <cell r="E573">
            <v>569</v>
          </cell>
          <cell r="F573">
            <v>26837709</v>
          </cell>
          <cell r="G573">
            <v>569</v>
          </cell>
          <cell r="H573" t="str">
            <v>16206000200000</v>
          </cell>
          <cell r="K573" t="str">
            <v>MILLERTON</v>
          </cell>
          <cell r="L573" t="str">
            <v>MAYOR</v>
          </cell>
          <cell r="M573" t="str">
            <v>402 THATCHER  AVE</v>
          </cell>
          <cell r="N573" t="str">
            <v>MILLERTON, IOWA 50165</v>
          </cell>
          <cell r="O573">
            <v>48</v>
          </cell>
        </row>
        <row r="574">
          <cell r="A574" t="str">
            <v>MILLVILLE</v>
          </cell>
          <cell r="B574">
            <v>194</v>
          </cell>
          <cell r="E574">
            <v>570</v>
          </cell>
          <cell r="F574">
            <v>43012192</v>
          </cell>
          <cell r="G574">
            <v>570</v>
          </cell>
          <cell r="H574" t="str">
            <v>16206000300000</v>
          </cell>
          <cell r="K574" t="str">
            <v>MILO</v>
          </cell>
          <cell r="L574" t="str">
            <v>CITY CLERK / CITY OF MILO</v>
          </cell>
          <cell r="M574" t="str">
            <v>100 MAIN STREET, PO BOX 111</v>
          </cell>
          <cell r="N574" t="str">
            <v>MILO IA 50166</v>
          </cell>
          <cell r="O574">
            <v>839</v>
          </cell>
        </row>
        <row r="575">
          <cell r="A575" t="str">
            <v>MILO</v>
          </cell>
          <cell r="B575">
            <v>876</v>
          </cell>
          <cell r="E575">
            <v>571</v>
          </cell>
          <cell r="F575">
            <v>41913169</v>
          </cell>
          <cell r="G575">
            <v>571</v>
          </cell>
          <cell r="H575" t="str">
            <v>16206000400000</v>
          </cell>
          <cell r="K575" t="str">
            <v>MILTON</v>
          </cell>
          <cell r="L575" t="str">
            <v>{enter title}</v>
          </cell>
          <cell r="M575" t="str">
            <v>{enter address}</v>
          </cell>
          <cell r="N575" t="str">
            <v>{enter city, IA zip code}</v>
          </cell>
          <cell r="O575">
            <v>550</v>
          </cell>
        </row>
        <row r="576">
          <cell r="A576" t="str">
            <v>MILTON</v>
          </cell>
          <cell r="B576">
            <v>859</v>
          </cell>
          <cell r="E576">
            <v>572</v>
          </cell>
          <cell r="F576">
            <v>48280876</v>
          </cell>
          <cell r="G576">
            <v>572</v>
          </cell>
          <cell r="H576" t="str">
            <v>16206000500000</v>
          </cell>
          <cell r="K576" t="str">
            <v>MINBURN</v>
          </cell>
          <cell r="L576" t="str">
            <v>City of Minburn</v>
          </cell>
          <cell r="M576" t="str">
            <v>PO Box 213</v>
          </cell>
          <cell r="N576" t="str">
            <v>Minburn, IA  50167</v>
          </cell>
          <cell r="O576">
            <v>391</v>
          </cell>
        </row>
        <row r="577">
          <cell r="A577" t="str">
            <v>MINBURN</v>
          </cell>
          <cell r="B577">
            <v>236</v>
          </cell>
          <cell r="E577">
            <v>573</v>
          </cell>
          <cell r="F577">
            <v>19766411</v>
          </cell>
          <cell r="G577">
            <v>573</v>
          </cell>
          <cell r="H577" t="str">
            <v>16206000600000</v>
          </cell>
          <cell r="K577" t="str">
            <v>MINDEN</v>
          </cell>
          <cell r="L577" t="str">
            <v>CITY CLERK</v>
          </cell>
          <cell r="M577" t="str">
            <v>PO BOX 68</v>
          </cell>
          <cell r="N577" t="str">
            <v>MINDEN, IA 51553</v>
          </cell>
          <cell r="O577">
            <v>564</v>
          </cell>
        </row>
        <row r="578">
          <cell r="A578" t="str">
            <v>MINDEN</v>
          </cell>
          <cell r="B578">
            <v>737</v>
          </cell>
          <cell r="E578">
            <v>574</v>
          </cell>
          <cell r="F578">
            <v>14071631</v>
          </cell>
          <cell r="G578">
            <v>574</v>
          </cell>
          <cell r="H578" t="str">
            <v>16206000700000</v>
          </cell>
          <cell r="K578" t="str">
            <v>MINGO</v>
          </cell>
          <cell r="L578" t="str">
            <v>City Clerk</v>
          </cell>
          <cell r="M578" t="str">
            <v>PO Box 153</v>
          </cell>
          <cell r="N578" t="str">
            <v>Mingo, IA  50168-0153</v>
          </cell>
          <cell r="O578">
            <v>269</v>
          </cell>
        </row>
        <row r="579">
          <cell r="A579" t="str">
            <v>MINGO</v>
          </cell>
          <cell r="B579">
            <v>467</v>
          </cell>
          <cell r="E579">
            <v>575</v>
          </cell>
          <cell r="F579">
            <v>129826205</v>
          </cell>
          <cell r="G579">
            <v>575</v>
          </cell>
          <cell r="H579" t="str">
            <v>16206000800000</v>
          </cell>
          <cell r="K579" t="str">
            <v>MISSOURI VALLEY</v>
          </cell>
          <cell r="L579" t="str">
            <v>CITY OF MISSOURI VALLEY</v>
          </cell>
          <cell r="M579" t="str">
            <v>223 E. ERIE ST</v>
          </cell>
          <cell r="N579" t="str">
            <v>MISSOURI VALLEY, IA 51555</v>
          </cell>
          <cell r="O579">
            <v>2992</v>
          </cell>
        </row>
        <row r="580">
          <cell r="A580" t="str">
            <v>MISSOURI VALLEY</v>
          </cell>
          <cell r="B580">
            <v>404</v>
          </cell>
          <cell r="E580">
            <v>576</v>
          </cell>
          <cell r="F580">
            <v>4290171</v>
          </cell>
          <cell r="G580">
            <v>576</v>
          </cell>
          <cell r="H580" t="str">
            <v>16206100100000</v>
          </cell>
          <cell r="K580" t="str">
            <v>MITCHELL</v>
          </cell>
          <cell r="L580" t="str">
            <v>City of Mitchell</v>
          </cell>
          <cell r="M580" t="str">
            <v>125 E Van Buren St</v>
          </cell>
          <cell r="N580" t="str">
            <v>Mitchell, iA  50461</v>
          </cell>
          <cell r="O580">
            <v>155</v>
          </cell>
        </row>
        <row r="581">
          <cell r="A581" t="str">
            <v>MITCHELL</v>
          </cell>
          <cell r="B581">
            <v>625</v>
          </cell>
          <cell r="E581">
            <v>577</v>
          </cell>
          <cell r="F581">
            <v>69566026</v>
          </cell>
          <cell r="G581">
            <v>577</v>
          </cell>
          <cell r="H581" t="str">
            <v>16206100200000</v>
          </cell>
          <cell r="K581" t="str">
            <v>MITCHELLVILLE</v>
          </cell>
          <cell r="L581" t="str">
            <v>Mitchellville</v>
          </cell>
          <cell r="M581" t="str">
            <v>PO Box 817</v>
          </cell>
          <cell r="N581" t="str">
            <v>Mitchellville, IA 50169</v>
          </cell>
          <cell r="O581">
            <v>1715</v>
          </cell>
        </row>
        <row r="582">
          <cell r="A582" t="str">
            <v>MITCHELLVILLE</v>
          </cell>
          <cell r="B582">
            <v>721</v>
          </cell>
          <cell r="E582">
            <v>578</v>
          </cell>
          <cell r="F582">
            <v>2938743</v>
          </cell>
          <cell r="G582">
            <v>578</v>
          </cell>
          <cell r="H582" t="str">
            <v>16206100300000</v>
          </cell>
          <cell r="K582" t="str">
            <v>MODALE</v>
          </cell>
          <cell r="L582" t="str">
            <v>CITY CLERK</v>
          </cell>
          <cell r="M582" t="str">
            <v>PO Box 8</v>
          </cell>
          <cell r="N582" t="str">
            <v>MODALE, IA</v>
          </cell>
          <cell r="O582">
            <v>303</v>
          </cell>
        </row>
        <row r="583">
          <cell r="A583" t="str">
            <v>MODALE</v>
          </cell>
          <cell r="B583">
            <v>405</v>
          </cell>
          <cell r="E583">
            <v>579</v>
          </cell>
          <cell r="F583">
            <v>5788531</v>
          </cell>
          <cell r="G583">
            <v>579</v>
          </cell>
          <cell r="H583" t="str">
            <v>16206100400000</v>
          </cell>
          <cell r="K583" t="str">
            <v>MONDAMIN</v>
          </cell>
          <cell r="L583" t="str">
            <v>City Clerk</v>
          </cell>
          <cell r="M583" t="str">
            <v>PO Box 196</v>
          </cell>
          <cell r="N583" t="str">
            <v>Mondamin, IA  51557</v>
          </cell>
          <cell r="O583">
            <v>423</v>
          </cell>
        </row>
        <row r="584">
          <cell r="A584" t="str">
            <v>MONDAMIN</v>
          </cell>
          <cell r="B584">
            <v>406</v>
          </cell>
          <cell r="E584">
            <v>580</v>
          </cell>
          <cell r="F584">
            <v>3984395</v>
          </cell>
          <cell r="G584">
            <v>580</v>
          </cell>
          <cell r="H584" t="str">
            <v>16206100500000</v>
          </cell>
          <cell r="K584" t="str">
            <v>MONMOUTH</v>
          </cell>
          <cell r="L584" t="str">
            <v>City Clerk</v>
          </cell>
          <cell r="M584" t="str">
            <v>501 N. Division Street</v>
          </cell>
          <cell r="N584" t="str">
            <v>Monmouth, IA 52309</v>
          </cell>
          <cell r="O584">
            <v>180</v>
          </cell>
        </row>
        <row r="585">
          <cell r="A585" t="str">
            <v>MONMOUTH</v>
          </cell>
          <cell r="B585">
            <v>456</v>
          </cell>
          <cell r="E585">
            <v>581</v>
          </cell>
          <cell r="F585">
            <v>28088273</v>
          </cell>
          <cell r="G585">
            <v>581</v>
          </cell>
          <cell r="H585" t="str">
            <v>16206100600000</v>
          </cell>
          <cell r="K585" t="str">
            <v>MONONA</v>
          </cell>
          <cell r="L585" t="str">
            <v>City of Monona</v>
          </cell>
          <cell r="M585" t="str">
            <v>104 E. Center St.</v>
          </cell>
          <cell r="N585" t="str">
            <v>Monona, IA  52159</v>
          </cell>
          <cell r="O585">
            <v>1550</v>
          </cell>
        </row>
        <row r="586">
          <cell r="A586" t="str">
            <v>MONONA</v>
          </cell>
          <cell r="B586">
            <v>195</v>
          </cell>
          <cell r="E586">
            <v>582</v>
          </cell>
          <cell r="F586">
            <v>15394313</v>
          </cell>
          <cell r="G586">
            <v>582</v>
          </cell>
          <cell r="H586" t="str">
            <v>16206100700000</v>
          </cell>
          <cell r="K586" t="str">
            <v>MONROE</v>
          </cell>
          <cell r="L586" t="str">
            <v>Kim Thomas</v>
          </cell>
          <cell r="M586" t="str">
            <v>206 W Sherman</v>
          </cell>
          <cell r="N586" t="str">
            <v>Monroe  IA  50170</v>
          </cell>
          <cell r="O586">
            <v>1808</v>
          </cell>
        </row>
        <row r="587">
          <cell r="A587" t="str">
            <v>MONROE</v>
          </cell>
          <cell r="B587">
            <v>468</v>
          </cell>
          <cell r="E587">
            <v>583</v>
          </cell>
          <cell r="F587">
            <v>273755858</v>
          </cell>
          <cell r="G587">
            <v>583</v>
          </cell>
          <cell r="H587" t="str">
            <v>16206100800000</v>
          </cell>
          <cell r="K587" t="str">
            <v>MONTEZUMA</v>
          </cell>
          <cell r="L587" t="str">
            <v>CITY OF MONTEZUMA</v>
          </cell>
          <cell r="M587" t="str">
            <v>501 EAST MAIN STREET</v>
          </cell>
          <cell r="N587" t="str">
            <v>MONTEZUMA, IA 50171</v>
          </cell>
          <cell r="O587">
            <v>1440</v>
          </cell>
        </row>
        <row r="588">
          <cell r="A588" t="str">
            <v>MONTEZUMA</v>
          </cell>
          <cell r="B588">
            <v>749</v>
          </cell>
          <cell r="E588">
            <v>584</v>
          </cell>
          <cell r="F588">
            <v>5357572</v>
          </cell>
          <cell r="G588">
            <v>584</v>
          </cell>
          <cell r="H588" t="str">
            <v>16206200100000</v>
          </cell>
          <cell r="K588" t="str">
            <v>MONTICELLO</v>
          </cell>
          <cell r="L588" t="str">
            <v>Monticello City Clerk</v>
          </cell>
          <cell r="M588" t="str">
            <v>200 East First Street</v>
          </cell>
          <cell r="N588" t="str">
            <v>Monticello, IA 52310</v>
          </cell>
          <cell r="O588">
            <v>3607</v>
          </cell>
        </row>
        <row r="589">
          <cell r="A589" t="str">
            <v>MONTICELLO</v>
          </cell>
          <cell r="B589">
            <v>495</v>
          </cell>
          <cell r="E589">
            <v>585</v>
          </cell>
          <cell r="F589">
            <v>11451583</v>
          </cell>
          <cell r="G589">
            <v>585</v>
          </cell>
          <cell r="H589" t="str">
            <v>16206200200000</v>
          </cell>
          <cell r="K589" t="str">
            <v>MONTOUR</v>
          </cell>
          <cell r="L589" t="str">
            <v>City of Montour</v>
          </cell>
          <cell r="M589" t="str">
            <v>PO Box 120</v>
          </cell>
          <cell r="N589" t="str">
            <v>Montour, IA 50173</v>
          </cell>
          <cell r="O589">
            <v>285</v>
          </cell>
        </row>
        <row r="590">
          <cell r="A590" t="str">
            <v>MONTOUR</v>
          </cell>
          <cell r="B590">
            <v>832</v>
          </cell>
          <cell r="E590">
            <v>586</v>
          </cell>
          <cell r="F590">
            <v>24149051</v>
          </cell>
          <cell r="G590">
            <v>586</v>
          </cell>
          <cell r="H590" t="str">
            <v>16206200300000</v>
          </cell>
          <cell r="K590" t="str">
            <v>MONTROSE</v>
          </cell>
          <cell r="L590" t="str">
            <v>City Clerk/Treasurer</v>
          </cell>
          <cell r="M590" t="str">
            <v>P O Box 57</v>
          </cell>
          <cell r="N590" t="str">
            <v>Montrose, IA  52639</v>
          </cell>
          <cell r="O590">
            <v>957</v>
          </cell>
        </row>
        <row r="591">
          <cell r="A591" t="str">
            <v>MONTROSE</v>
          </cell>
          <cell r="B591">
            <v>534</v>
          </cell>
          <cell r="E591">
            <v>587</v>
          </cell>
          <cell r="F591">
            <v>7110613</v>
          </cell>
          <cell r="G591">
            <v>587</v>
          </cell>
          <cell r="H591" t="str">
            <v>16206290100000</v>
          </cell>
          <cell r="K591" t="str">
            <v>MOORHEAD</v>
          </cell>
          <cell r="L591" t="str">
            <v>MOORHEAD CITY</v>
          </cell>
          <cell r="M591" t="str">
            <v>PO BOX 97</v>
          </cell>
          <cell r="N591" t="str">
            <v>MOORHEAD, IOWA   51558</v>
          </cell>
          <cell r="O591">
            <v>232</v>
          </cell>
        </row>
        <row r="592">
          <cell r="A592" t="str">
            <v>MOORHEAD</v>
          </cell>
          <cell r="B592">
            <v>634</v>
          </cell>
          <cell r="E592">
            <v>588</v>
          </cell>
          <cell r="F592">
            <v>6123561</v>
          </cell>
          <cell r="G592">
            <v>588</v>
          </cell>
          <cell r="H592" t="str">
            <v>16206200400000</v>
          </cell>
          <cell r="K592" t="str">
            <v>MOORLAND</v>
          </cell>
          <cell r="L592" t="str">
            <v>City Clerk</v>
          </cell>
          <cell r="M592" t="str">
            <v>PO Box 128</v>
          </cell>
          <cell r="N592" t="str">
            <v>Moorland, IA 50566</v>
          </cell>
          <cell r="O592">
            <v>197</v>
          </cell>
        </row>
        <row r="593">
          <cell r="A593" t="str">
            <v>MOORLAND</v>
          </cell>
          <cell r="B593">
            <v>908</v>
          </cell>
          <cell r="E593">
            <v>589</v>
          </cell>
          <cell r="F593">
            <v>45008698</v>
          </cell>
          <cell r="G593">
            <v>589</v>
          </cell>
          <cell r="H593" t="str">
            <v>16206200500000</v>
          </cell>
          <cell r="K593" t="str">
            <v>MORAVIA</v>
          </cell>
          <cell r="L593" t="str">
            <v>City of Moravia</v>
          </cell>
          <cell r="M593" t="str">
            <v>116 S. William Street</v>
          </cell>
          <cell r="N593" t="str">
            <v>Moravia, IA  52571</v>
          </cell>
          <cell r="O593">
            <v>713</v>
          </cell>
        </row>
        <row r="594">
          <cell r="A594" t="str">
            <v>MORAVIA</v>
          </cell>
          <cell r="B594">
            <v>19</v>
          </cell>
          <cell r="E594">
            <v>590</v>
          </cell>
          <cell r="F594">
            <v>511658490</v>
          </cell>
          <cell r="G594">
            <v>590</v>
          </cell>
          <cell r="H594" t="str">
            <v>16206200600000</v>
          </cell>
          <cell r="K594" t="str">
            <v>MORLEY</v>
          </cell>
          <cell r="L594" t="str">
            <v>Morley City Clerk</v>
          </cell>
          <cell r="M594" t="str">
            <v>306 Vine St</v>
          </cell>
          <cell r="N594" t="str">
            <v>Morley IA 52312</v>
          </cell>
          <cell r="O594">
            <v>88</v>
          </cell>
        </row>
        <row r="595">
          <cell r="A595" t="str">
            <v>MORLEY</v>
          </cell>
          <cell r="B595">
            <v>496</v>
          </cell>
          <cell r="E595">
            <v>591</v>
          </cell>
          <cell r="F595">
            <v>2647474</v>
          </cell>
          <cell r="G595">
            <v>591</v>
          </cell>
          <cell r="H595" t="str">
            <v>16206200700000</v>
          </cell>
          <cell r="K595" t="str">
            <v>MORNING SUN</v>
          </cell>
          <cell r="L595" t="str">
            <v>CITY CLERK</v>
          </cell>
          <cell r="M595" t="str">
            <v>PO BOX 426</v>
          </cell>
          <cell r="N595" t="str">
            <v>MORNING SUN IA 52640</v>
          </cell>
          <cell r="O595">
            <v>872</v>
          </cell>
        </row>
        <row r="596">
          <cell r="A596" t="str">
            <v>MORNING SUN</v>
          </cell>
          <cell r="B596">
            <v>560</v>
          </cell>
          <cell r="E596">
            <v>592</v>
          </cell>
          <cell r="F596">
            <v>15660225</v>
          </cell>
          <cell r="G596">
            <v>592</v>
          </cell>
          <cell r="H596" t="str">
            <v>16206200800000</v>
          </cell>
          <cell r="K596" t="str">
            <v>MORRISON</v>
          </cell>
          <cell r="L596" t="str">
            <v>City Clerk</v>
          </cell>
          <cell r="M596" t="str">
            <v>204 Sycamore Street</v>
          </cell>
          <cell r="N596" t="str">
            <v>Morrison, Iowa 50657</v>
          </cell>
          <cell r="O596">
            <v>97</v>
          </cell>
        </row>
        <row r="597">
          <cell r="A597" t="str">
            <v>MORRISON</v>
          </cell>
          <cell r="B597">
            <v>358</v>
          </cell>
          <cell r="E597">
            <v>593</v>
          </cell>
          <cell r="F597">
            <v>8068047</v>
          </cell>
          <cell r="G597">
            <v>593</v>
          </cell>
          <cell r="H597" t="str">
            <v>16206300100000</v>
          </cell>
          <cell r="K597" t="str">
            <v>MOULTON</v>
          </cell>
          <cell r="L597" t="str">
            <v>CITY CLERK/TREASURER</v>
          </cell>
          <cell r="M597" t="str">
            <v>111 SOUTH MAIN STREET</v>
          </cell>
          <cell r="N597" t="str">
            <v>MOULTON IA  52572</v>
          </cell>
          <cell r="O597">
            <v>658</v>
          </cell>
        </row>
        <row r="598">
          <cell r="A598" t="str">
            <v>MOULTON</v>
          </cell>
          <cell r="B598">
            <v>20</v>
          </cell>
          <cell r="E598">
            <v>595</v>
          </cell>
          <cell r="F598">
            <v>2745288</v>
          </cell>
          <cell r="G598">
            <v>595</v>
          </cell>
          <cell r="H598" t="str">
            <v>16206300300000</v>
          </cell>
          <cell r="K598" t="str">
            <v>MOUNT AUBURN</v>
          </cell>
          <cell r="L598" t="str">
            <v>CITY OF MOUNT AUBURN</v>
          </cell>
          <cell r="M598" t="str">
            <v>PO BOX 103</v>
          </cell>
          <cell r="N598" t="str">
            <v>MOUNT AUBURN IA 52313-0103</v>
          </cell>
          <cell r="O598">
            <v>160</v>
          </cell>
        </row>
        <row r="599">
          <cell r="A599" t="str">
            <v>MOUNT AUBURN</v>
          </cell>
          <cell r="B599">
            <v>38</v>
          </cell>
          <cell r="E599">
            <v>596</v>
          </cell>
          <cell r="F599">
            <v>5229985</v>
          </cell>
          <cell r="G599">
            <v>596</v>
          </cell>
          <cell r="H599" t="str">
            <v>16206300400000</v>
          </cell>
          <cell r="K599" t="str">
            <v>MOUNT AYR</v>
          </cell>
          <cell r="L599" t="str">
            <v>Mount Ayr City Clerk</v>
          </cell>
          <cell r="M599" t="str">
            <v>200 South Taylor Street</v>
          </cell>
          <cell r="N599" t="str">
            <v>Mount Ayr, Iowa 50854</v>
          </cell>
          <cell r="O599">
            <v>1822</v>
          </cell>
        </row>
        <row r="600">
          <cell r="A600" t="str">
            <v>MOUNT AYR</v>
          </cell>
          <cell r="B600">
            <v>758</v>
          </cell>
          <cell r="E600">
            <v>597</v>
          </cell>
          <cell r="F600">
            <v>313766582</v>
          </cell>
          <cell r="G600">
            <v>597</v>
          </cell>
          <cell r="H600" t="str">
            <v>16206300500000</v>
          </cell>
          <cell r="K600" t="str">
            <v>MOUNT PLEASANT</v>
          </cell>
          <cell r="L600" t="str">
            <v>City of Mount Pleasant</v>
          </cell>
          <cell r="M600" t="str">
            <v>220 W. Monroe St.</v>
          </cell>
          <cell r="N600" t="str">
            <v>Mount Pleasant, IA 52641</v>
          </cell>
          <cell r="O600">
            <v>8751</v>
          </cell>
        </row>
        <row r="601">
          <cell r="A601" t="str">
            <v>MOUNT PLEASANT</v>
          </cell>
          <cell r="B601">
            <v>412</v>
          </cell>
          <cell r="E601">
            <v>598</v>
          </cell>
          <cell r="F601">
            <v>1121690</v>
          </cell>
          <cell r="G601">
            <v>598</v>
          </cell>
          <cell r="H601" t="str">
            <v>16206300600000</v>
          </cell>
          <cell r="K601" t="str">
            <v>MOUNT UNION</v>
          </cell>
          <cell r="L601" t="str">
            <v>City of Mount Union</v>
          </cell>
          <cell r="M601" t="str">
            <v>P.O. Box 41</v>
          </cell>
          <cell r="N601" t="str">
            <v>Mount Union, Iowa 52644</v>
          </cell>
          <cell r="O601">
            <v>132</v>
          </cell>
        </row>
        <row r="602">
          <cell r="A602" t="str">
            <v>MOUNT STERLING</v>
          </cell>
          <cell r="B602">
            <v>860</v>
          </cell>
          <cell r="E602">
            <v>599</v>
          </cell>
          <cell r="F602">
            <v>33778879</v>
          </cell>
          <cell r="G602">
            <v>599</v>
          </cell>
          <cell r="H602" t="str">
            <v>16206300700000</v>
          </cell>
          <cell r="K602" t="str">
            <v>MOUNT VERNON</v>
          </cell>
          <cell r="L602" t="str">
            <v>Mount Vernon City</v>
          </cell>
          <cell r="M602" t="str">
            <v>213 1st Street W.</v>
          </cell>
          <cell r="N602" t="str">
            <v>Mount Vernon, IA 52314-9998</v>
          </cell>
          <cell r="O602">
            <v>3390</v>
          </cell>
        </row>
        <row r="603">
          <cell r="A603" t="str">
            <v>MOUNT UNION</v>
          </cell>
          <cell r="B603">
            <v>413</v>
          </cell>
          <cell r="E603">
            <v>600</v>
          </cell>
          <cell r="F603">
            <v>716228396</v>
          </cell>
          <cell r="G603">
            <v>600</v>
          </cell>
          <cell r="H603" t="str">
            <v>16206300800000</v>
          </cell>
          <cell r="K603" t="str">
            <v>MOVILLE</v>
          </cell>
          <cell r="L603" t="str">
            <v>CITY OF MOVILLE</v>
          </cell>
          <cell r="M603" t="str">
            <v>21 WEST MAIN ST</v>
          </cell>
          <cell r="N603" t="str">
            <v>MOVILLE, IA 51039</v>
          </cell>
          <cell r="O603">
            <v>1583</v>
          </cell>
        </row>
        <row r="604">
          <cell r="A604" t="str">
            <v>MOUNT VERNON</v>
          </cell>
          <cell r="B604">
            <v>548</v>
          </cell>
          <cell r="E604">
            <v>601</v>
          </cell>
          <cell r="F604">
            <v>73075163</v>
          </cell>
          <cell r="G604">
            <v>601</v>
          </cell>
          <cell r="H604" t="str">
            <v>16206300900000</v>
          </cell>
          <cell r="K604" t="str">
            <v>MURRAY</v>
          </cell>
          <cell r="L604" t="str">
            <v>CITY OF MURRAY</v>
          </cell>
          <cell r="M604" t="str">
            <v>420 MAPLE ST PO BOX 186</v>
          </cell>
          <cell r="N604" t="str">
            <v>MURRAY, IA 50174</v>
          </cell>
          <cell r="O604">
            <v>766</v>
          </cell>
        </row>
        <row r="605">
          <cell r="A605" t="str">
            <v>MOVILLE</v>
          </cell>
          <cell r="B605">
            <v>933</v>
          </cell>
          <cell r="E605">
            <v>602</v>
          </cell>
          <cell r="F605">
            <v>2895556</v>
          </cell>
          <cell r="G605">
            <v>602</v>
          </cell>
          <cell r="H605" t="str">
            <v>16206301000000</v>
          </cell>
          <cell r="K605" t="str">
            <v>MUSCATINE</v>
          </cell>
          <cell r="L605" t="str">
            <v>City of Muscatine</v>
          </cell>
          <cell r="M605" t="str">
            <v>215 Sycamore Street</v>
          </cell>
          <cell r="N605" t="str">
            <v>Muscatine, Iowa 52761</v>
          </cell>
          <cell r="O605">
            <v>22697</v>
          </cell>
        </row>
        <row r="606">
          <cell r="A606" t="str">
            <v>MURRAY</v>
          </cell>
          <cell r="B606">
            <v>169</v>
          </cell>
          <cell r="E606">
            <v>603</v>
          </cell>
          <cell r="F606">
            <v>15760183</v>
          </cell>
          <cell r="G606">
            <v>603</v>
          </cell>
          <cell r="H606" t="str">
            <v>16206400100000</v>
          </cell>
          <cell r="K606" t="str">
            <v>MYSTIC</v>
          </cell>
          <cell r="L606" t="str">
            <v>City of Mystic</v>
          </cell>
          <cell r="M606" t="str">
            <v>PO Box 69</v>
          </cell>
          <cell r="N606" t="str">
            <v>Mystic, IA 52574</v>
          </cell>
          <cell r="O606">
            <v>588</v>
          </cell>
        </row>
        <row r="607">
          <cell r="A607" t="str">
            <v>MUSCATINE</v>
          </cell>
          <cell r="B607">
            <v>653</v>
          </cell>
          <cell r="E607">
            <v>604</v>
          </cell>
          <cell r="F607">
            <v>3775674</v>
          </cell>
          <cell r="G607">
            <v>604</v>
          </cell>
          <cell r="H607" t="str">
            <v>16206400200000</v>
          </cell>
          <cell r="K607" t="str">
            <v>NASHUA</v>
          </cell>
          <cell r="L607" t="str">
            <v>City of Nashua</v>
          </cell>
          <cell r="M607" t="str">
            <v>402 Main St</v>
          </cell>
          <cell r="N607" t="str">
            <v>Nashua IA 50658</v>
          </cell>
          <cell r="O607">
            <v>1618</v>
          </cell>
        </row>
        <row r="608">
          <cell r="A608" t="str">
            <v>MYSTIC</v>
          </cell>
          <cell r="B608">
            <v>21</v>
          </cell>
          <cell r="E608">
            <v>605</v>
          </cell>
          <cell r="F608">
            <v>2220612</v>
          </cell>
          <cell r="G608">
            <v>605</v>
          </cell>
          <cell r="H608" t="str">
            <v>16206400300000</v>
          </cell>
          <cell r="K608" t="str">
            <v>NEMAHA</v>
          </cell>
          <cell r="L608" t="str">
            <v>CITY CLERK</v>
          </cell>
          <cell r="M608" t="str">
            <v>PO BOX 52</v>
          </cell>
          <cell r="N608" t="str">
            <v>NEMAHA, IA  50567</v>
          </cell>
          <cell r="O608">
            <v>102</v>
          </cell>
        </row>
        <row r="609">
          <cell r="A609" t="str">
            <v>NASHUA</v>
          </cell>
          <cell r="B609">
            <v>166</v>
          </cell>
          <cell r="E609">
            <v>606</v>
          </cell>
          <cell r="F609">
            <v>16332742</v>
          </cell>
          <cell r="G609">
            <v>606</v>
          </cell>
          <cell r="H609" t="str">
            <v>16206400400000</v>
          </cell>
          <cell r="K609" t="str">
            <v>NEOLA</v>
          </cell>
          <cell r="L609" t="str">
            <v>City of Neola</v>
          </cell>
          <cell r="M609" t="str">
            <v>105 3rd Street</v>
          </cell>
          <cell r="N609" t="str">
            <v>Neola, IA 51559</v>
          </cell>
          <cell r="O609">
            <v>845</v>
          </cell>
        </row>
        <row r="610">
          <cell r="A610" t="str">
            <v>NEMAHA</v>
          </cell>
          <cell r="B610">
            <v>765</v>
          </cell>
          <cell r="E610">
            <v>607</v>
          </cell>
          <cell r="F610">
            <v>6921610</v>
          </cell>
          <cell r="G610">
            <v>607</v>
          </cell>
          <cell r="H610" t="str">
            <v>16206480100000</v>
          </cell>
          <cell r="K610" t="str">
            <v>NEVADA</v>
          </cell>
          <cell r="L610" t="str">
            <v>CITY CLERK</v>
          </cell>
          <cell r="M610" t="str">
            <v>1209 6TH STREET</v>
          </cell>
          <cell r="N610" t="str">
            <v>NEVADA, IA 50201</v>
          </cell>
          <cell r="O610">
            <v>6658</v>
          </cell>
        </row>
        <row r="611">
          <cell r="A611" t="str">
            <v>NEOLA</v>
          </cell>
          <cell r="B611">
            <v>738</v>
          </cell>
          <cell r="E611">
            <v>608</v>
          </cell>
          <cell r="F611">
            <v>7205181</v>
          </cell>
          <cell r="G611">
            <v>608</v>
          </cell>
          <cell r="H611" t="str">
            <v>16206400500000</v>
          </cell>
          <cell r="K611" t="str">
            <v>NEW ALBIN</v>
          </cell>
          <cell r="L611" t="str">
            <v>City of New Albin</v>
          </cell>
          <cell r="M611" t="str">
            <v>164 Elm St. NE</v>
          </cell>
          <cell r="N611" t="str">
            <v>New Albin, IA  52160</v>
          </cell>
          <cell r="O611">
            <v>527</v>
          </cell>
        </row>
        <row r="612">
          <cell r="A612" t="str">
            <v>NEVADA</v>
          </cell>
          <cell r="B612">
            <v>820</v>
          </cell>
          <cell r="E612">
            <v>609</v>
          </cell>
          <cell r="F612">
            <v>32412635</v>
          </cell>
          <cell r="G612">
            <v>609</v>
          </cell>
          <cell r="H612" t="str">
            <v>16206400600000</v>
          </cell>
          <cell r="K612" t="str">
            <v>NEW HAMPTON</v>
          </cell>
          <cell r="L612" t="str">
            <v>Suellen Kolbet, City Clerk</v>
          </cell>
          <cell r="M612" t="str">
            <v>112 East Spring Street</v>
          </cell>
          <cell r="N612" t="str">
            <v>New Hampton, IA 50659</v>
          </cell>
          <cell r="O612">
            <v>3692</v>
          </cell>
        </row>
        <row r="613">
          <cell r="A613" t="str">
            <v>NEW ALBIN</v>
          </cell>
          <cell r="B613">
            <v>12</v>
          </cell>
          <cell r="E613">
            <v>610</v>
          </cell>
          <cell r="F613">
            <v>8759944</v>
          </cell>
          <cell r="G613">
            <v>610</v>
          </cell>
          <cell r="H613" t="str">
            <v>16206400700000</v>
          </cell>
          <cell r="K613" t="str">
            <v>NEW HARTFORD</v>
          </cell>
          <cell r="L613" t="str">
            <v xml:space="preserve">NEW HARTFORD CITY </v>
          </cell>
          <cell r="M613" t="str">
            <v>PO BOX 212</v>
          </cell>
          <cell r="N613" t="str">
            <v>NEW HARTFORD IA 50660 0212</v>
          </cell>
          <cell r="O613">
            <v>659</v>
          </cell>
        </row>
        <row r="614">
          <cell r="A614" t="str">
            <v>NEW HAMPTON</v>
          </cell>
          <cell r="B614">
            <v>167</v>
          </cell>
          <cell r="E614">
            <v>611</v>
          </cell>
          <cell r="F614">
            <v>1289559375</v>
          </cell>
          <cell r="G614">
            <v>611</v>
          </cell>
          <cell r="H614" t="str">
            <v>16206400800000</v>
          </cell>
          <cell r="K614" t="str">
            <v>NEW LIBERTY</v>
          </cell>
          <cell r="L614" t="str">
            <v>New Liberty</v>
          </cell>
          <cell r="M614" t="str">
            <v>PO BOX 39</v>
          </cell>
          <cell r="N614" t="str">
            <v>New Liberty, Ia 52765</v>
          </cell>
          <cell r="O614">
            <v>121</v>
          </cell>
        </row>
        <row r="615">
          <cell r="A615" t="str">
            <v>NEW HARTFORD</v>
          </cell>
          <cell r="B615">
            <v>100</v>
          </cell>
          <cell r="E615">
            <v>612</v>
          </cell>
          <cell r="F615">
            <v>26104058</v>
          </cell>
          <cell r="G615">
            <v>612</v>
          </cell>
          <cell r="H615" t="str">
            <v>16206400900000</v>
          </cell>
          <cell r="K615" t="str">
            <v>NEW LONDON</v>
          </cell>
          <cell r="L615" t="str">
            <v>City Clerk</v>
          </cell>
          <cell r="M615" t="str">
            <v>112 W. Main St., P.O. Box 184</v>
          </cell>
          <cell r="N615" t="str">
            <v>New London, IA 52645</v>
          </cell>
          <cell r="O615">
            <v>1937</v>
          </cell>
        </row>
        <row r="616">
          <cell r="A616" t="str">
            <v>NEW LIBERTY</v>
          </cell>
          <cell r="B616">
            <v>781</v>
          </cell>
          <cell r="E616">
            <v>613</v>
          </cell>
          <cell r="F616">
            <v>9782032</v>
          </cell>
          <cell r="G616">
            <v>613</v>
          </cell>
          <cell r="H616" t="str">
            <v>16206401000000</v>
          </cell>
          <cell r="K616" t="str">
            <v>NEW MARKET</v>
          </cell>
          <cell r="L616" t="str">
            <v>City of New Market</v>
          </cell>
          <cell r="M616" t="str">
            <v>512 Main Street, P.O.Box 338</v>
          </cell>
          <cell r="N616" t="str">
            <v>New Market, IA 51646</v>
          </cell>
          <cell r="O616">
            <v>456</v>
          </cell>
        </row>
        <row r="617">
          <cell r="A617" t="str">
            <v>NEW LONDON</v>
          </cell>
          <cell r="B617">
            <v>414</v>
          </cell>
          <cell r="E617">
            <v>614</v>
          </cell>
          <cell r="F617">
            <v>2858262</v>
          </cell>
          <cell r="G617">
            <v>614</v>
          </cell>
          <cell r="H617" t="str">
            <v>16206401100000</v>
          </cell>
          <cell r="K617" t="str">
            <v>NEW PROVIDENCE</v>
          </cell>
          <cell r="L617" t="str">
            <v>City Clerk</v>
          </cell>
          <cell r="M617" t="str">
            <v>PO Box 122</v>
          </cell>
          <cell r="N617" t="str">
            <v>New Providence, IA 50206</v>
          </cell>
          <cell r="O617">
            <v>227</v>
          </cell>
        </row>
        <row r="618">
          <cell r="A618" t="str">
            <v>NEW MARKET</v>
          </cell>
          <cell r="B618">
            <v>844</v>
          </cell>
          <cell r="E618">
            <v>615</v>
          </cell>
          <cell r="F618">
            <v>54336162</v>
          </cell>
          <cell r="G618">
            <v>615</v>
          </cell>
          <cell r="H618" t="str">
            <v>16206401200000</v>
          </cell>
          <cell r="K618" t="str">
            <v>NEW SHARON</v>
          </cell>
          <cell r="L618" t="str">
            <v>City Clerk</v>
          </cell>
          <cell r="M618" t="str">
            <v>101 S. Main St.  PO Box 507</v>
          </cell>
          <cell r="N618" t="str">
            <v>New Sharon, IA  50207</v>
          </cell>
          <cell r="O618">
            <v>1301</v>
          </cell>
        </row>
        <row r="619">
          <cell r="A619" t="str">
            <v>NEW PROVIDENCE</v>
          </cell>
          <cell r="B619">
            <v>394</v>
          </cell>
          <cell r="E619">
            <v>616</v>
          </cell>
          <cell r="F619">
            <v>16401068</v>
          </cell>
          <cell r="G619">
            <v>616</v>
          </cell>
          <cell r="H619" t="str">
            <v>16206500100000</v>
          </cell>
          <cell r="K619" t="str">
            <v>NEW VIENNA</v>
          </cell>
          <cell r="L619" t="str">
            <v>CITY OF NEW VIENNA</v>
          </cell>
          <cell r="M619" t="str">
            <v>7271 COLUMBUS ST. P.O.BOX 19</v>
          </cell>
          <cell r="N619" t="str">
            <v>NEW VIENNA, IOWA 52065</v>
          </cell>
          <cell r="O619">
            <v>400</v>
          </cell>
        </row>
        <row r="620">
          <cell r="A620" t="str">
            <v>NEW SHARON</v>
          </cell>
          <cell r="B620">
            <v>589</v>
          </cell>
          <cell r="E620">
            <v>617</v>
          </cell>
          <cell r="F620">
            <v>258702140</v>
          </cell>
          <cell r="G620">
            <v>617</v>
          </cell>
          <cell r="H620" t="str">
            <v>16206500200000</v>
          </cell>
          <cell r="K620" t="str">
            <v>NEW VIRGINIA</v>
          </cell>
          <cell r="L620" t="str">
            <v>New Virginia City</v>
          </cell>
          <cell r="M620" t="str">
            <v>PO Box 302</v>
          </cell>
          <cell r="N620" t="str">
            <v>New Virginia, IA 50210-0302</v>
          </cell>
          <cell r="O620">
            <v>469</v>
          </cell>
        </row>
        <row r="621">
          <cell r="A621" t="str">
            <v>NEW VIENNA</v>
          </cell>
          <cell r="B621">
            <v>296</v>
          </cell>
          <cell r="E621">
            <v>618</v>
          </cell>
          <cell r="F621">
            <v>5372544</v>
          </cell>
          <cell r="G621">
            <v>618</v>
          </cell>
          <cell r="H621" t="str">
            <v>16206500300000</v>
          </cell>
          <cell r="K621" t="str">
            <v>NEWELL</v>
          </cell>
          <cell r="L621" t="str">
            <v>City of Newell</v>
          </cell>
          <cell r="M621" t="str">
            <v>207 E 2nd St, PO Box 315</v>
          </cell>
          <cell r="N621" t="str">
            <v>Newell, IA  50568</v>
          </cell>
          <cell r="O621">
            <v>887</v>
          </cell>
        </row>
        <row r="622">
          <cell r="A622" t="str">
            <v>NEW VIRGINIA</v>
          </cell>
          <cell r="B622">
            <v>877</v>
          </cell>
          <cell r="E622">
            <v>619</v>
          </cell>
          <cell r="F622">
            <v>5070334</v>
          </cell>
          <cell r="G622">
            <v>619</v>
          </cell>
          <cell r="H622" t="str">
            <v>16206500400000</v>
          </cell>
          <cell r="K622" t="str">
            <v>NEWHALL</v>
          </cell>
          <cell r="L622" t="str">
            <v>CITY CLERK</v>
          </cell>
          <cell r="M622" t="str">
            <v>PO BOX 177</v>
          </cell>
          <cell r="N622" t="str">
            <v>NEWHALL, IA  52315</v>
          </cell>
          <cell r="O622">
            <v>886</v>
          </cell>
        </row>
        <row r="623">
          <cell r="A623" t="str">
            <v>NEWELL</v>
          </cell>
          <cell r="B623">
            <v>88</v>
          </cell>
          <cell r="E623">
            <v>620</v>
          </cell>
          <cell r="F623">
            <v>47058370</v>
          </cell>
          <cell r="G623">
            <v>620</v>
          </cell>
          <cell r="H623" t="str">
            <v>16206500500000</v>
          </cell>
          <cell r="K623" t="str">
            <v>NEWTON</v>
          </cell>
          <cell r="L623" t="str">
            <v>City of Newton</v>
          </cell>
          <cell r="M623" t="str">
            <v>PO Box 399</v>
          </cell>
          <cell r="N623" t="str">
            <v>Newton, IA  50208</v>
          </cell>
          <cell r="O623">
            <v>15579</v>
          </cell>
        </row>
        <row r="624">
          <cell r="A624" t="str">
            <v>NEWHALL</v>
          </cell>
          <cell r="B624">
            <v>39</v>
          </cell>
          <cell r="E624">
            <v>621</v>
          </cell>
          <cell r="F624">
            <v>17656636</v>
          </cell>
          <cell r="G624">
            <v>621</v>
          </cell>
          <cell r="H624" t="str">
            <v>16206500600000</v>
          </cell>
          <cell r="K624" t="str">
            <v>NICHOLS</v>
          </cell>
          <cell r="L624" t="str">
            <v>City of Nichols</v>
          </cell>
          <cell r="M624" t="str">
            <v>PO Box 97</v>
          </cell>
          <cell r="N624" t="str">
            <v>Nichols IA 52766-0097</v>
          </cell>
          <cell r="O624">
            <v>374</v>
          </cell>
        </row>
        <row r="625">
          <cell r="A625" t="str">
            <v>NEWTON</v>
          </cell>
          <cell r="B625">
            <v>469</v>
          </cell>
          <cell r="E625">
            <v>622</v>
          </cell>
          <cell r="F625">
            <v>11302395</v>
          </cell>
          <cell r="G625">
            <v>622</v>
          </cell>
          <cell r="H625" t="str">
            <v>16206500700000</v>
          </cell>
          <cell r="K625" t="str">
            <v>NODAWAY</v>
          </cell>
          <cell r="L625" t="str">
            <v>{enter title}</v>
          </cell>
          <cell r="M625" t="str">
            <v>{enter address}</v>
          </cell>
          <cell r="N625" t="str">
            <v>{enter city, IA zip code}</v>
          </cell>
          <cell r="O625">
            <v>132</v>
          </cell>
        </row>
        <row r="626">
          <cell r="A626" t="str">
            <v>NICHOLS</v>
          </cell>
          <cell r="B626">
            <v>654</v>
          </cell>
          <cell r="E626">
            <v>623</v>
          </cell>
          <cell r="F626">
            <v>3375138</v>
          </cell>
          <cell r="G626">
            <v>623</v>
          </cell>
          <cell r="H626" t="str">
            <v>16206600100000</v>
          </cell>
          <cell r="K626" t="str">
            <v>NORA SPRINGS</v>
          </cell>
          <cell r="L626" t="str">
            <v>CITY OF NORA SPRINGS</v>
          </cell>
          <cell r="M626" t="str">
            <v>45 NORTH HAWKEYE AVE PO BOX 336</v>
          </cell>
          <cell r="N626" t="str">
            <v>NORA SPRINGS, IA 50458</v>
          </cell>
          <cell r="O626">
            <v>1532</v>
          </cell>
        </row>
        <row r="627">
          <cell r="A627" t="str">
            <v>NODAWAY</v>
          </cell>
          <cell r="B627">
            <v>8</v>
          </cell>
          <cell r="E627">
            <v>624</v>
          </cell>
          <cell r="F627">
            <v>3941765</v>
          </cell>
          <cell r="G627">
            <v>624</v>
          </cell>
          <cell r="H627" t="str">
            <v>16206600200000</v>
          </cell>
          <cell r="K627" t="str">
            <v>NORTH BUENA VISTA</v>
          </cell>
          <cell r="L627" t="str">
            <v>City of North Buena Vita</v>
          </cell>
          <cell r="M627" t="str">
            <v>PO Box 59, 502 Walnut St.</v>
          </cell>
          <cell r="N627" t="str">
            <v>North Buena Vista IA 52066</v>
          </cell>
          <cell r="O627">
            <v>124</v>
          </cell>
        </row>
        <row r="628">
          <cell r="A628" t="str">
            <v>NORA SPRINGS</v>
          </cell>
          <cell r="B628">
            <v>327</v>
          </cell>
          <cell r="E628">
            <v>625</v>
          </cell>
          <cell r="F628">
            <v>4890551</v>
          </cell>
          <cell r="G628">
            <v>625</v>
          </cell>
          <cell r="H628" t="str">
            <v>16206600300000</v>
          </cell>
          <cell r="K628" t="str">
            <v>NORTH ENGLISH</v>
          </cell>
          <cell r="L628" t="str">
            <v>City of North English</v>
          </cell>
          <cell r="M628" t="str">
            <v>200 S. Main Street</v>
          </cell>
          <cell r="N628" t="str">
            <v>North English, IA  52316</v>
          </cell>
          <cell r="O628">
            <v>991</v>
          </cell>
        </row>
        <row r="629">
          <cell r="A629" t="str">
            <v>NORTH BUENA VISTA</v>
          </cell>
          <cell r="B629">
            <v>196</v>
          </cell>
          <cell r="E629">
            <v>626</v>
          </cell>
          <cell r="F629">
            <v>1839498</v>
          </cell>
          <cell r="G629">
            <v>626</v>
          </cell>
          <cell r="H629" t="str">
            <v>16206600400000</v>
          </cell>
          <cell r="K629" t="str">
            <v>NORTH LIBERTY</v>
          </cell>
          <cell r="L629" t="str">
            <v>City of North Liberty</v>
          </cell>
          <cell r="M629" t="str">
            <v>P.O. Box 77</v>
          </cell>
          <cell r="N629" t="str">
            <v>North Liberty, IA 52317</v>
          </cell>
          <cell r="O629">
            <v>5367</v>
          </cell>
        </row>
        <row r="630">
          <cell r="A630" t="str">
            <v>NORTH ENGLISH</v>
          </cell>
          <cell r="B630">
            <v>444</v>
          </cell>
          <cell r="E630">
            <v>627</v>
          </cell>
          <cell r="F630">
            <v>170327661</v>
          </cell>
          <cell r="G630">
            <v>627</v>
          </cell>
          <cell r="H630" t="str">
            <v>16206600500000</v>
          </cell>
          <cell r="K630" t="str">
            <v>NORTH WASHINGTON</v>
          </cell>
          <cell r="L630" t="str">
            <v>NORTH WASHINGTON CITY CLERK</v>
          </cell>
          <cell r="M630" t="str">
            <v>1986 180TH ST</v>
          </cell>
          <cell r="N630" t="str">
            <v>NEW HAMPTON, IA 50659</v>
          </cell>
          <cell r="O630">
            <v>118</v>
          </cell>
        </row>
        <row r="631">
          <cell r="A631" t="str">
            <v>NORTH LIBERTY</v>
          </cell>
          <cell r="B631">
            <v>485</v>
          </cell>
          <cell r="E631">
            <v>628</v>
          </cell>
          <cell r="F631">
            <v>28359450</v>
          </cell>
          <cell r="G631">
            <v>628</v>
          </cell>
          <cell r="H631" t="str">
            <v>16206600600000</v>
          </cell>
          <cell r="K631" t="str">
            <v>NORTHBORO</v>
          </cell>
          <cell r="L631" t="str">
            <v>City Clerk</v>
          </cell>
          <cell r="M631" t="str">
            <v>207 North Main</v>
          </cell>
          <cell r="N631" t="str">
            <v>Northboro, Iowa 51647</v>
          </cell>
          <cell r="O631">
            <v>60</v>
          </cell>
        </row>
        <row r="632">
          <cell r="A632" t="str">
            <v>NORTH WASHINGTON</v>
          </cell>
          <cell r="B632">
            <v>168</v>
          </cell>
          <cell r="E632">
            <v>629</v>
          </cell>
          <cell r="F632">
            <v>81591009</v>
          </cell>
          <cell r="G632">
            <v>629</v>
          </cell>
          <cell r="H632" t="str">
            <v>16206600700000</v>
          </cell>
          <cell r="K632" t="str">
            <v>NORTHWOOD</v>
          </cell>
          <cell r="L632" t="str">
            <v>Northwood City Clerk</v>
          </cell>
          <cell r="M632" t="str">
            <v>627 Central Ave</v>
          </cell>
          <cell r="N632" t="str">
            <v>Northwood, IA 50459</v>
          </cell>
          <cell r="O632">
            <v>2050</v>
          </cell>
        </row>
        <row r="633">
          <cell r="A633" t="str">
            <v>NORTHBORO</v>
          </cell>
          <cell r="B633">
            <v>679</v>
          </cell>
          <cell r="E633">
            <v>630</v>
          </cell>
          <cell r="F633">
            <v>20336790</v>
          </cell>
          <cell r="G633">
            <v>630</v>
          </cell>
          <cell r="H633" t="str">
            <v>16206600800000</v>
          </cell>
          <cell r="K633" t="str">
            <v>NORWALK</v>
          </cell>
          <cell r="L633" t="str">
            <v>CLERK</v>
          </cell>
          <cell r="M633" t="str">
            <v>705 NORTH AVE</v>
          </cell>
          <cell r="N633" t="str">
            <v>NORWALK, IA 50211 1417</v>
          </cell>
          <cell r="O633">
            <v>6884</v>
          </cell>
        </row>
        <row r="634">
          <cell r="A634" t="str">
            <v>NORTHWOOD</v>
          </cell>
          <cell r="B634">
            <v>947</v>
          </cell>
          <cell r="E634">
            <v>631</v>
          </cell>
          <cell r="F634">
            <v>9688245</v>
          </cell>
          <cell r="G634">
            <v>631</v>
          </cell>
          <cell r="H634" t="str">
            <v>16206700100000</v>
          </cell>
          <cell r="K634" t="str">
            <v>NORWAY</v>
          </cell>
          <cell r="L634" t="str">
            <v>City Clerk</v>
          </cell>
          <cell r="M634" t="str">
            <v>PO Box 70</v>
          </cell>
          <cell r="N634" t="str">
            <v>Norway, IA 52318-0070</v>
          </cell>
          <cell r="O634">
            <v>601</v>
          </cell>
        </row>
        <row r="635">
          <cell r="A635" t="str">
            <v>NORWALK</v>
          </cell>
          <cell r="B635">
            <v>878</v>
          </cell>
          <cell r="E635">
            <v>632</v>
          </cell>
          <cell r="F635">
            <v>3557580</v>
          </cell>
          <cell r="G635">
            <v>632</v>
          </cell>
          <cell r="H635" t="str">
            <v>16206700200000</v>
          </cell>
          <cell r="K635" t="str">
            <v>NUMA</v>
          </cell>
          <cell r="L635" t="str">
            <v>Numa City Clerk</v>
          </cell>
          <cell r="M635" t="str">
            <v>303 Main St W</v>
          </cell>
          <cell r="N635" t="str">
            <v>Numa Iowa 52544</v>
          </cell>
          <cell r="O635">
            <v>109</v>
          </cell>
        </row>
        <row r="636">
          <cell r="A636" t="str">
            <v>NORWAY</v>
          </cell>
          <cell r="B636">
            <v>40</v>
          </cell>
          <cell r="E636">
            <v>633</v>
          </cell>
          <cell r="F636">
            <v>41309615</v>
          </cell>
          <cell r="G636">
            <v>633</v>
          </cell>
          <cell r="H636" t="str">
            <v>16206700300000</v>
          </cell>
          <cell r="K636" t="str">
            <v>OAKLAND</v>
          </cell>
          <cell r="L636" t="str">
            <v>City Clerk</v>
          </cell>
          <cell r="M636" t="str">
            <v>614 Dr. Van Zee Rd.</v>
          </cell>
          <cell r="N636" t="str">
            <v>Oakland, IA 51560</v>
          </cell>
          <cell r="O636">
            <v>1487</v>
          </cell>
        </row>
        <row r="637">
          <cell r="A637" t="str">
            <v>NUMA</v>
          </cell>
          <cell r="B637">
            <v>22</v>
          </cell>
          <cell r="E637">
            <v>634</v>
          </cell>
          <cell r="F637">
            <v>5517982</v>
          </cell>
          <cell r="G637">
            <v>634</v>
          </cell>
          <cell r="H637" t="str">
            <v>16206700400000</v>
          </cell>
          <cell r="K637" t="str">
            <v>OAKLAND ACRES</v>
          </cell>
          <cell r="L637" t="str">
            <v>City Clerk</v>
          </cell>
          <cell r="M637" t="str">
            <v>39 Fore Seasons Dr</v>
          </cell>
          <cell r="N637" t="str">
            <v>Grinnell, IA  50112</v>
          </cell>
          <cell r="O637">
            <v>166</v>
          </cell>
        </row>
        <row r="638">
          <cell r="A638" t="str">
            <v>OAKLAND</v>
          </cell>
          <cell r="B638">
            <v>739</v>
          </cell>
          <cell r="E638">
            <v>635</v>
          </cell>
          <cell r="F638">
            <v>109120592</v>
          </cell>
          <cell r="G638">
            <v>635</v>
          </cell>
          <cell r="H638" t="str">
            <v>16206700500000</v>
          </cell>
          <cell r="K638" t="str">
            <v>OAKVILLE</v>
          </cell>
          <cell r="L638" t="str">
            <v>City of Oakville</v>
          </cell>
          <cell r="M638" t="str">
            <v>601 2nd Street, PO Box 66</v>
          </cell>
          <cell r="N638" t="str">
            <v>Oakville, IA  52646</v>
          </cell>
          <cell r="O638">
            <v>439</v>
          </cell>
        </row>
        <row r="639">
          <cell r="A639" t="str">
            <v>OAKLAND ACRES</v>
          </cell>
          <cell r="B639">
            <v>470</v>
          </cell>
          <cell r="E639">
            <v>636</v>
          </cell>
          <cell r="F639">
            <v>1272024</v>
          </cell>
          <cell r="G639">
            <v>636</v>
          </cell>
          <cell r="H639" t="str">
            <v>16206700600000</v>
          </cell>
          <cell r="K639" t="str">
            <v>OCHEYEDAN</v>
          </cell>
          <cell r="L639" t="str">
            <v>City Clerk</v>
          </cell>
          <cell r="M639" t="str">
            <v>868 Main St, PO Box 129</v>
          </cell>
          <cell r="N639" t="str">
            <v>Ocheyedan, IA 51354</v>
          </cell>
          <cell r="O639">
            <v>536</v>
          </cell>
        </row>
        <row r="640">
          <cell r="A640" t="str">
            <v>OAKVILLE</v>
          </cell>
          <cell r="B640">
            <v>561</v>
          </cell>
          <cell r="E640">
            <v>637</v>
          </cell>
          <cell r="F640">
            <v>4209492</v>
          </cell>
          <cell r="G640">
            <v>637</v>
          </cell>
          <cell r="H640" t="str">
            <v>16206700700000</v>
          </cell>
          <cell r="K640" t="str">
            <v>ODEBOLT</v>
          </cell>
          <cell r="L640" t="str">
            <v>Odebolt City Clerk</v>
          </cell>
          <cell r="M640" t="str">
            <v>PO Box 433</v>
          </cell>
          <cell r="N640" t="str">
            <v>Odebolt, IA 51458</v>
          </cell>
          <cell r="O640">
            <v>1153</v>
          </cell>
        </row>
        <row r="641">
          <cell r="A641" t="str">
            <v>OCHEYEDAN</v>
          </cell>
          <cell r="B641">
            <v>670</v>
          </cell>
          <cell r="E641">
            <v>638</v>
          </cell>
          <cell r="F641">
            <v>1152329</v>
          </cell>
          <cell r="G641">
            <v>638</v>
          </cell>
          <cell r="H641" t="str">
            <v>16206700800000</v>
          </cell>
          <cell r="K641" t="str">
            <v>OELWEIN</v>
          </cell>
          <cell r="L641" t="str">
            <v>CITY OF OELWEIN</v>
          </cell>
          <cell r="M641" t="str">
            <v>20 2nd Avenue SW</v>
          </cell>
          <cell r="N641" t="str">
            <v>OELWEIN, IOWA 50662</v>
          </cell>
          <cell r="O641">
            <v>6692</v>
          </cell>
        </row>
        <row r="642">
          <cell r="A642" t="str">
            <v>ODEBOLT</v>
          </cell>
          <cell r="B642">
            <v>766</v>
          </cell>
          <cell r="E642">
            <v>639</v>
          </cell>
          <cell r="F642">
            <v>11407577</v>
          </cell>
          <cell r="G642">
            <v>639</v>
          </cell>
          <cell r="H642" t="str">
            <v>16206700900000</v>
          </cell>
          <cell r="K642" t="str">
            <v>OGDEN</v>
          </cell>
          <cell r="L642" t="str">
            <v>City of Ogden</v>
          </cell>
          <cell r="M642" t="str">
            <v>513 W Walnut  Box 694</v>
          </cell>
          <cell r="N642" t="str">
            <v>Ogden, IA 50212</v>
          </cell>
          <cell r="O642">
            <v>2023</v>
          </cell>
        </row>
        <row r="643">
          <cell r="A643" t="str">
            <v>OELWEIN</v>
          </cell>
          <cell r="B643">
            <v>316</v>
          </cell>
          <cell r="E643">
            <v>640</v>
          </cell>
          <cell r="F643">
            <v>26050848</v>
          </cell>
          <cell r="G643">
            <v>640</v>
          </cell>
          <cell r="H643" t="str">
            <v>16206701000000</v>
          </cell>
          <cell r="K643" t="str">
            <v>OKOBOJI</v>
          </cell>
          <cell r="L643" t="str">
            <v>City of Okoboji</v>
          </cell>
          <cell r="M643" t="str">
            <v>P.O. Box 377</v>
          </cell>
          <cell r="N643" t="str">
            <v>Okoboji, Iowa 51355</v>
          </cell>
          <cell r="O643">
            <v>820</v>
          </cell>
        </row>
        <row r="644">
          <cell r="A644" t="str">
            <v>OGDEN</v>
          </cell>
          <cell r="B644">
            <v>62</v>
          </cell>
          <cell r="E644">
            <v>641</v>
          </cell>
          <cell r="F644">
            <v>131618100</v>
          </cell>
          <cell r="G644">
            <v>641</v>
          </cell>
          <cell r="H644" t="str">
            <v>16206800100000</v>
          </cell>
          <cell r="K644" t="str">
            <v>OLDS</v>
          </cell>
          <cell r="L644" t="str">
            <v>CITY OF OLDS</v>
          </cell>
          <cell r="M644" t="str">
            <v>111 MAIN STREET</v>
          </cell>
          <cell r="N644" t="str">
            <v>OLDS, IA 52647</v>
          </cell>
          <cell r="O644">
            <v>249</v>
          </cell>
        </row>
        <row r="645">
          <cell r="A645" t="str">
            <v>OKOBOJI</v>
          </cell>
          <cell r="B645">
            <v>275</v>
          </cell>
          <cell r="E645">
            <v>642</v>
          </cell>
          <cell r="F645">
            <v>12745788</v>
          </cell>
          <cell r="G645">
            <v>642</v>
          </cell>
          <cell r="H645" t="str">
            <v>16206800200000</v>
          </cell>
          <cell r="K645" t="str">
            <v>OLIN</v>
          </cell>
          <cell r="L645" t="str">
            <v>CITY CLERK</v>
          </cell>
          <cell r="M645" t="str">
            <v>P. O. BOX 301</v>
          </cell>
          <cell r="N645" t="str">
            <v>OLIN, IA 52320</v>
          </cell>
          <cell r="O645">
            <v>716</v>
          </cell>
        </row>
        <row r="646">
          <cell r="A646" t="str">
            <v>OLDS</v>
          </cell>
          <cell r="B646">
            <v>415</v>
          </cell>
          <cell r="E646">
            <v>643</v>
          </cell>
          <cell r="F646">
            <v>3513593</v>
          </cell>
          <cell r="G646">
            <v>643</v>
          </cell>
          <cell r="H646" t="str">
            <v>16206800300000</v>
          </cell>
          <cell r="K646" t="str">
            <v>OLLIE</v>
          </cell>
          <cell r="L646" t="str">
            <v>City of Ollie</v>
          </cell>
          <cell r="M646" t="str">
            <v>210 W. Alcorn St.</v>
          </cell>
          <cell r="N646" t="str">
            <v>Ollie, IA 52576</v>
          </cell>
          <cell r="O646">
            <v>224</v>
          </cell>
        </row>
        <row r="647">
          <cell r="A647" t="str">
            <v>OLIN</v>
          </cell>
          <cell r="B647">
            <v>497</v>
          </cell>
          <cell r="E647">
            <v>644</v>
          </cell>
          <cell r="F647">
            <v>1033862</v>
          </cell>
          <cell r="G647">
            <v>644</v>
          </cell>
          <cell r="H647" t="str">
            <v>16206900100000</v>
          </cell>
          <cell r="K647" t="str">
            <v>ONAWA</v>
          </cell>
          <cell r="L647" t="str">
            <v>Onawa City Clerk</v>
          </cell>
          <cell r="M647" t="str">
            <v>914 Diamond Street</v>
          </cell>
          <cell r="N647" t="str">
            <v>Onawa, IA 51040</v>
          </cell>
          <cell r="O647">
            <v>3091</v>
          </cell>
        </row>
        <row r="648">
          <cell r="A648" t="str">
            <v>OLLIE</v>
          </cell>
          <cell r="B648">
            <v>510</v>
          </cell>
          <cell r="E648">
            <v>645</v>
          </cell>
          <cell r="F648">
            <v>8213022</v>
          </cell>
          <cell r="G648">
            <v>645</v>
          </cell>
          <cell r="H648" t="str">
            <v>16206900200000</v>
          </cell>
          <cell r="K648" t="str">
            <v>ONSLOW</v>
          </cell>
          <cell r="L648" t="str">
            <v>City Clerk</v>
          </cell>
          <cell r="M648" t="str">
            <v>PO Box 25</v>
          </cell>
          <cell r="N648" t="str">
            <v>Onslow, IA  52321</v>
          </cell>
          <cell r="O648">
            <v>223</v>
          </cell>
        </row>
        <row r="649">
          <cell r="A649" t="str">
            <v>ONAWA</v>
          </cell>
          <cell r="B649">
            <v>635</v>
          </cell>
          <cell r="E649">
            <v>646</v>
          </cell>
          <cell r="F649">
            <v>2243040</v>
          </cell>
          <cell r="G649">
            <v>646</v>
          </cell>
          <cell r="H649" t="str">
            <v>16206900300000</v>
          </cell>
          <cell r="K649" t="str">
            <v>ORANGE CITY</v>
          </cell>
          <cell r="L649" t="str">
            <v>City of Orange City</v>
          </cell>
          <cell r="M649" t="str">
            <v>125 Central Avenue SE</v>
          </cell>
          <cell r="N649" t="str">
            <v>Orange City, IA  51041</v>
          </cell>
          <cell r="O649">
            <v>5582</v>
          </cell>
        </row>
        <row r="650">
          <cell r="A650" t="str">
            <v>ONSLOW</v>
          </cell>
          <cell r="B650">
            <v>498</v>
          </cell>
          <cell r="E650">
            <v>647</v>
          </cell>
          <cell r="F650">
            <v>227842407</v>
          </cell>
          <cell r="G650">
            <v>647</v>
          </cell>
          <cell r="H650" t="str">
            <v>16206900400000</v>
          </cell>
          <cell r="K650" t="str">
            <v>ORCHARD</v>
          </cell>
          <cell r="L650" t="str">
            <v>City of Orchard</v>
          </cell>
          <cell r="M650" t="str">
            <v>P.O. Box 115</v>
          </cell>
          <cell r="N650" t="str">
            <v>Orchard, IA 50460</v>
          </cell>
          <cell r="O650">
            <v>88</v>
          </cell>
        </row>
        <row r="651">
          <cell r="A651" t="str">
            <v>ORANGE CITY</v>
          </cell>
          <cell r="B651">
            <v>808</v>
          </cell>
          <cell r="E651">
            <v>648</v>
          </cell>
          <cell r="F651">
            <v>23098819</v>
          </cell>
          <cell r="G651">
            <v>648</v>
          </cell>
          <cell r="H651" t="str">
            <v>16206900500000</v>
          </cell>
          <cell r="K651" t="str">
            <v>ORIENT</v>
          </cell>
          <cell r="L651" t="str">
            <v>CITY CLERK</v>
          </cell>
          <cell r="M651" t="str">
            <v>114 S Broad St, PO Box 116</v>
          </cell>
          <cell r="N651" t="str">
            <v>ORIENT, IA 5858</v>
          </cell>
          <cell r="O651">
            <v>402</v>
          </cell>
        </row>
        <row r="652">
          <cell r="A652" t="str">
            <v>ORCHARD</v>
          </cell>
          <cell r="B652">
            <v>626</v>
          </cell>
          <cell r="E652">
            <v>649</v>
          </cell>
          <cell r="F652">
            <v>33497132</v>
          </cell>
          <cell r="G652">
            <v>649</v>
          </cell>
          <cell r="H652" t="str">
            <v>16206900600000</v>
          </cell>
          <cell r="K652" t="str">
            <v>ORLEANS</v>
          </cell>
          <cell r="L652" t="str">
            <v>CITY OF ORLEANS</v>
          </cell>
          <cell r="M652" t="str">
            <v>P.O. BOX 345</v>
          </cell>
          <cell r="N652" t="str">
            <v>ORLEANS, IA  51360</v>
          </cell>
          <cell r="O652">
            <v>583</v>
          </cell>
        </row>
        <row r="653">
          <cell r="A653" t="str">
            <v>ORIENT</v>
          </cell>
          <cell r="B653">
            <v>5</v>
          </cell>
          <cell r="E653">
            <v>650</v>
          </cell>
          <cell r="F653">
            <v>11376308</v>
          </cell>
          <cell r="G653">
            <v>650</v>
          </cell>
          <cell r="H653" t="str">
            <v>16207000100000</v>
          </cell>
          <cell r="K653" t="str">
            <v>OSAGE</v>
          </cell>
          <cell r="L653" t="str">
            <v>City Clerk</v>
          </cell>
          <cell r="M653" t="str">
            <v>806 Main, PO Box 29</v>
          </cell>
          <cell r="N653" t="str">
            <v>Osage IA  50461</v>
          </cell>
          <cell r="O653">
            <v>3451</v>
          </cell>
        </row>
        <row r="654">
          <cell r="A654" t="str">
            <v>ORLEANS</v>
          </cell>
          <cell r="B654">
            <v>276</v>
          </cell>
          <cell r="E654">
            <v>651</v>
          </cell>
          <cell r="F654">
            <v>8119340</v>
          </cell>
          <cell r="G654">
            <v>651</v>
          </cell>
          <cell r="H654" t="str">
            <v>16207000200000</v>
          </cell>
          <cell r="K654" t="str">
            <v>OSCEOLA</v>
          </cell>
          <cell r="L654" t="str">
            <v>City of Osceola</v>
          </cell>
          <cell r="M654" t="str">
            <v>115 N Fillmore</v>
          </cell>
          <cell r="N654" t="str">
            <v>Osceola, IA 50213</v>
          </cell>
          <cell r="O654">
            <v>4659</v>
          </cell>
        </row>
        <row r="655">
          <cell r="A655" t="str">
            <v>OSAGE</v>
          </cell>
          <cell r="B655">
            <v>627</v>
          </cell>
          <cell r="E655">
            <v>652</v>
          </cell>
          <cell r="F655">
            <v>49229621</v>
          </cell>
          <cell r="G655">
            <v>652</v>
          </cell>
          <cell r="H655" t="str">
            <v>16207090100000</v>
          </cell>
          <cell r="K655" t="str">
            <v>OSKALOOSA</v>
          </cell>
          <cell r="L655" t="str">
            <v>City of Oskaloosa</v>
          </cell>
          <cell r="M655" t="str">
            <v>220 South Market</v>
          </cell>
          <cell r="N655" t="str">
            <v>Oskaloosa, IA 52577</v>
          </cell>
          <cell r="O655">
            <v>10938</v>
          </cell>
        </row>
        <row r="656">
          <cell r="A656" t="str">
            <v>OSCEOLA</v>
          </cell>
          <cell r="B656">
            <v>170</v>
          </cell>
          <cell r="E656">
            <v>653</v>
          </cell>
          <cell r="F656">
            <v>1237668319</v>
          </cell>
          <cell r="G656">
            <v>653</v>
          </cell>
          <cell r="H656" t="str">
            <v>16207000300000</v>
          </cell>
          <cell r="K656" t="str">
            <v>OSSIAN</v>
          </cell>
          <cell r="L656" t="str">
            <v>Ossian City Clerk</v>
          </cell>
          <cell r="M656" t="str">
            <v>PO Box 295</v>
          </cell>
          <cell r="N656" t="str">
            <v>Ossian, IA   52161</v>
          </cell>
          <cell r="O656">
            <v>853</v>
          </cell>
        </row>
        <row r="657">
          <cell r="A657" t="str">
            <v>OSKALOOSA</v>
          </cell>
          <cell r="B657">
            <v>590</v>
          </cell>
          <cell r="E657">
            <v>654</v>
          </cell>
          <cell r="F657">
            <v>13651410</v>
          </cell>
          <cell r="G657">
            <v>654</v>
          </cell>
          <cell r="H657" t="str">
            <v>16207000400000</v>
          </cell>
          <cell r="K657" t="str">
            <v>OSTERDOCK</v>
          </cell>
          <cell r="L657" t="str">
            <v>City Clerk</v>
          </cell>
          <cell r="M657" t="str">
            <v>33181 Osterdock Rd.</v>
          </cell>
          <cell r="N657" t="str">
            <v>Guttenberg, IA 52052</v>
          </cell>
          <cell r="O657">
            <v>50</v>
          </cell>
        </row>
        <row r="658">
          <cell r="A658" t="str">
            <v>OSSIAN</v>
          </cell>
          <cell r="B658">
            <v>923</v>
          </cell>
          <cell r="E658">
            <v>655</v>
          </cell>
          <cell r="F658">
            <v>5983721</v>
          </cell>
          <cell r="G658">
            <v>655</v>
          </cell>
          <cell r="H658" t="str">
            <v>16207000500000</v>
          </cell>
          <cell r="K658" t="str">
            <v>OTHO</v>
          </cell>
          <cell r="L658" t="str">
            <v>CITY OF OTHO</v>
          </cell>
          <cell r="M658" t="str">
            <v>205 N HIGHWAY ST</v>
          </cell>
          <cell r="N658" t="str">
            <v>OTHO, IA  50569</v>
          </cell>
          <cell r="O658">
            <v>571</v>
          </cell>
        </row>
        <row r="659">
          <cell r="A659" t="str">
            <v>OSTERDOCK</v>
          </cell>
          <cell r="B659">
            <v>197</v>
          </cell>
          <cell r="E659">
            <v>656</v>
          </cell>
          <cell r="F659">
            <v>139492142</v>
          </cell>
          <cell r="G659">
            <v>656</v>
          </cell>
          <cell r="H659" t="str">
            <v>16207000600000</v>
          </cell>
          <cell r="K659" t="str">
            <v>OTO</v>
          </cell>
          <cell r="L659" t="str">
            <v>OTO CITY CLERK</v>
          </cell>
          <cell r="M659" t="str">
            <v>PO BOX 36</v>
          </cell>
          <cell r="N659" t="str">
            <v>OTO IA 51044-0036</v>
          </cell>
          <cell r="O659">
            <v>145</v>
          </cell>
        </row>
        <row r="660">
          <cell r="A660" t="str">
            <v>OTHO</v>
          </cell>
          <cell r="B660">
            <v>909</v>
          </cell>
          <cell r="E660">
            <v>657</v>
          </cell>
          <cell r="F660">
            <v>152476126</v>
          </cell>
          <cell r="G660">
            <v>657</v>
          </cell>
          <cell r="H660" t="str">
            <v>16207000700000</v>
          </cell>
          <cell r="K660" t="str">
            <v>OTTOSEN</v>
          </cell>
          <cell r="L660" t="str">
            <v>City of Ottosen</v>
          </cell>
          <cell r="M660" t="str">
            <v>620  2nd St.</v>
          </cell>
          <cell r="N660" t="str">
            <v>Ottosen, IA 50570-8753</v>
          </cell>
          <cell r="O660">
            <v>61</v>
          </cell>
        </row>
        <row r="661">
          <cell r="A661" t="str">
            <v>OTO</v>
          </cell>
          <cell r="B661">
            <v>934</v>
          </cell>
          <cell r="E661">
            <v>658</v>
          </cell>
          <cell r="F661">
            <v>3450588</v>
          </cell>
          <cell r="G661">
            <v>658</v>
          </cell>
          <cell r="H661" t="str">
            <v>16207100100000</v>
          </cell>
          <cell r="K661" t="str">
            <v>OTTUMWA</v>
          </cell>
          <cell r="L661" t="str">
            <v>CITY OF OTTUMWA</v>
          </cell>
          <cell r="M661" t="str">
            <v>105 E THIRD STREET</v>
          </cell>
          <cell r="N661" t="str">
            <v>OTTUMWA, IA 52501</v>
          </cell>
          <cell r="O661">
            <v>24998</v>
          </cell>
        </row>
        <row r="662">
          <cell r="A662" t="str">
            <v>OTTOSEN</v>
          </cell>
          <cell r="B662">
            <v>431</v>
          </cell>
          <cell r="E662">
            <v>659</v>
          </cell>
          <cell r="F662">
            <v>5347601</v>
          </cell>
          <cell r="G662">
            <v>659</v>
          </cell>
          <cell r="H662" t="str">
            <v>16207100200000</v>
          </cell>
          <cell r="K662" t="str">
            <v>OWASA</v>
          </cell>
          <cell r="L662" t="str">
            <v>Owasa City Clerk</v>
          </cell>
          <cell r="M662" t="str">
            <v>511 Clarendon St.</v>
          </cell>
          <cell r="N662" t="str">
            <v>Iowa Falls,   IA  50126</v>
          </cell>
          <cell r="O662">
            <v>38</v>
          </cell>
        </row>
        <row r="663">
          <cell r="A663" t="str">
            <v>OTTUMWA</v>
          </cell>
          <cell r="B663">
            <v>868</v>
          </cell>
          <cell r="E663">
            <v>660</v>
          </cell>
          <cell r="F663">
            <v>54663342</v>
          </cell>
          <cell r="G663">
            <v>660</v>
          </cell>
          <cell r="H663" t="str">
            <v>16207100300000</v>
          </cell>
          <cell r="K663" t="str">
            <v>OXFORD</v>
          </cell>
          <cell r="L663" t="str">
            <v>CITY CLERK</v>
          </cell>
          <cell r="M663" t="str">
            <v>PO BOX 481</v>
          </cell>
          <cell r="N663" t="str">
            <v>OXFORD IA 52322-0481</v>
          </cell>
          <cell r="O663">
            <v>705</v>
          </cell>
        </row>
        <row r="664">
          <cell r="A664" t="str">
            <v>OWASA</v>
          </cell>
          <cell r="B664">
            <v>395</v>
          </cell>
          <cell r="E664">
            <v>662</v>
          </cell>
          <cell r="F664">
            <v>40547426</v>
          </cell>
          <cell r="G664">
            <v>662</v>
          </cell>
          <cell r="H664" t="str">
            <v>16207100500000</v>
          </cell>
          <cell r="K664" t="str">
            <v>OXFORD JUNCTION</v>
          </cell>
          <cell r="L664" t="str">
            <v>City Clerk</v>
          </cell>
          <cell r="M664" t="str">
            <v>103 E Broadway</v>
          </cell>
          <cell r="N664" t="str">
            <v>Oxford Junction, IA 52323</v>
          </cell>
          <cell r="O664">
            <v>573</v>
          </cell>
        </row>
        <row r="665">
          <cell r="A665" t="str">
            <v>OXFORD</v>
          </cell>
          <cell r="B665">
            <v>486</v>
          </cell>
          <cell r="E665">
            <v>663</v>
          </cell>
          <cell r="F665">
            <v>30297007</v>
          </cell>
          <cell r="G665">
            <v>663</v>
          </cell>
          <cell r="H665" t="str">
            <v>16207100600000</v>
          </cell>
          <cell r="K665" t="str">
            <v>OYENS</v>
          </cell>
          <cell r="L665" t="str">
            <v>CITY CLERK</v>
          </cell>
          <cell r="M665" t="str">
            <v>PO BOX 598</v>
          </cell>
          <cell r="N665" t="str">
            <v>OYENS, IA 51045</v>
          </cell>
          <cell r="O665">
            <v>132</v>
          </cell>
        </row>
        <row r="666">
          <cell r="A666" t="str">
            <v>OXFORD JUNCTION</v>
          </cell>
          <cell r="B666">
            <v>499</v>
          </cell>
          <cell r="E666">
            <v>664</v>
          </cell>
          <cell r="F666">
            <v>62228315</v>
          </cell>
          <cell r="G666">
            <v>664</v>
          </cell>
          <cell r="H666" t="str">
            <v>16207100700000</v>
          </cell>
          <cell r="K666" t="str">
            <v>PACIFIC JUNCTION</v>
          </cell>
          <cell r="L666" t="str">
            <v>City Clerk</v>
          </cell>
          <cell r="M666" t="str">
            <v>PO Box 127</v>
          </cell>
          <cell r="N666" t="str">
            <v>Pacific Junction, Iowa 51561</v>
          </cell>
          <cell r="O666">
            <v>507</v>
          </cell>
        </row>
        <row r="667">
          <cell r="A667" t="str">
            <v>OYENS</v>
          </cell>
          <cell r="B667">
            <v>699</v>
          </cell>
          <cell r="E667">
            <v>665</v>
          </cell>
          <cell r="F667">
            <v>267247063</v>
          </cell>
          <cell r="G667">
            <v>665</v>
          </cell>
          <cell r="H667" t="str">
            <v>16207100800000</v>
          </cell>
          <cell r="K667" t="str">
            <v>PACKWOOD</v>
          </cell>
          <cell r="L667" t="str">
            <v>City of Packwood</v>
          </cell>
          <cell r="M667" t="str">
            <v>PO Box 952</v>
          </cell>
          <cell r="N667" t="str">
            <v>Packwood, IA  52580</v>
          </cell>
          <cell r="O667">
            <v>223</v>
          </cell>
        </row>
        <row r="668">
          <cell r="A668" t="str">
            <v>PACIFIC JUNCTION</v>
          </cell>
          <cell r="B668">
            <v>621</v>
          </cell>
          <cell r="E668">
            <v>666</v>
          </cell>
          <cell r="F668">
            <v>20044128</v>
          </cell>
          <cell r="G668">
            <v>666</v>
          </cell>
          <cell r="H668" t="str">
            <v>16207100900000</v>
          </cell>
          <cell r="K668" t="str">
            <v>PALMER</v>
          </cell>
          <cell r="L668" t="str">
            <v>City of Palmer</v>
          </cell>
          <cell r="M668" t="str">
            <v>PO Box  175</v>
          </cell>
          <cell r="N668" t="str">
            <v>Palmer  IA  50571-0175</v>
          </cell>
          <cell r="O668">
            <v>214</v>
          </cell>
        </row>
        <row r="669">
          <cell r="A669" t="str">
            <v>PACKWOOD</v>
          </cell>
          <cell r="B669">
            <v>479</v>
          </cell>
          <cell r="E669">
            <v>667</v>
          </cell>
          <cell r="F669">
            <v>16082396</v>
          </cell>
          <cell r="G669">
            <v>667</v>
          </cell>
          <cell r="H669" t="str">
            <v>16207200100000</v>
          </cell>
          <cell r="K669" t="str">
            <v>PALO</v>
          </cell>
          <cell r="L669" t="str">
            <v xml:space="preserve">City Clerk </v>
          </cell>
          <cell r="M669" t="str">
            <v>2800 Hollenbeck Road</v>
          </cell>
          <cell r="N669" t="str">
            <v>Palo, IA 52324</v>
          </cell>
          <cell r="O669">
            <v>614</v>
          </cell>
        </row>
        <row r="670">
          <cell r="A670" t="str">
            <v>PALMER</v>
          </cell>
          <cell r="B670">
            <v>707</v>
          </cell>
          <cell r="E670">
            <v>668</v>
          </cell>
          <cell r="F670">
            <v>7365269</v>
          </cell>
          <cell r="G670">
            <v>668</v>
          </cell>
          <cell r="H670" t="str">
            <v>16207200200000</v>
          </cell>
          <cell r="K670" t="str">
            <v>PANAMA</v>
          </cell>
          <cell r="L670" t="str">
            <v>City Clerk</v>
          </cell>
          <cell r="M670" t="str">
            <v>111 Main Street</v>
          </cell>
          <cell r="N670" t="str">
            <v>Panama, IA  51562</v>
          </cell>
          <cell r="O670">
            <v>212</v>
          </cell>
        </row>
        <row r="671">
          <cell r="A671" t="str">
            <v>PALO</v>
          </cell>
          <cell r="B671">
            <v>549</v>
          </cell>
          <cell r="E671">
            <v>669</v>
          </cell>
          <cell r="F671">
            <v>6317835</v>
          </cell>
          <cell r="G671">
            <v>669</v>
          </cell>
          <cell r="H671" t="str">
            <v>16207200300000</v>
          </cell>
          <cell r="K671" t="str">
            <v>PANORA</v>
          </cell>
          <cell r="L671" t="str">
            <v>Panora City Administrator</v>
          </cell>
          <cell r="M671" t="str">
            <v>102 NW 2nd Street, PO Box 98</v>
          </cell>
          <cell r="N671" t="str">
            <v>Panora, IA 50216-0098</v>
          </cell>
          <cell r="O671">
            <v>1175</v>
          </cell>
        </row>
        <row r="672">
          <cell r="A672" t="str">
            <v>PANAMA</v>
          </cell>
          <cell r="B672">
            <v>793</v>
          </cell>
          <cell r="E672">
            <v>670</v>
          </cell>
          <cell r="F672">
            <v>19571975</v>
          </cell>
          <cell r="G672">
            <v>670</v>
          </cell>
          <cell r="H672" t="str">
            <v>16207200400000</v>
          </cell>
          <cell r="K672" t="str">
            <v>PANORAMA PARK</v>
          </cell>
          <cell r="L672" t="str">
            <v>City Clerk</v>
          </cell>
          <cell r="M672" t="str">
            <v>PO 533</v>
          </cell>
          <cell r="N672" t="str">
            <v>Pleasant Valley, IA 52767</v>
          </cell>
          <cell r="O672">
            <v>111</v>
          </cell>
        </row>
        <row r="673">
          <cell r="A673" t="str">
            <v>PANORA</v>
          </cell>
          <cell r="B673">
            <v>368</v>
          </cell>
          <cell r="E673">
            <v>671</v>
          </cell>
          <cell r="F673">
            <v>100280295</v>
          </cell>
          <cell r="G673">
            <v>671</v>
          </cell>
          <cell r="H673" t="str">
            <v>16207200500000</v>
          </cell>
          <cell r="K673" t="str">
            <v>PARKERSBURG</v>
          </cell>
          <cell r="L673" t="str">
            <v>CITY OF PARKERSBURG</v>
          </cell>
          <cell r="M673" t="str">
            <v>608 HIGHWAY 57 P.O. BOX 489</v>
          </cell>
          <cell r="N673" t="str">
            <v>PARKERSBURG, IOWA 50665</v>
          </cell>
          <cell r="O673">
            <v>1889</v>
          </cell>
        </row>
        <row r="674">
          <cell r="A674" t="str">
            <v>PANORAMA PARK</v>
          </cell>
          <cell r="B674">
            <v>782</v>
          </cell>
          <cell r="E674">
            <v>672</v>
          </cell>
          <cell r="F674">
            <v>819261</v>
          </cell>
          <cell r="G674">
            <v>672</v>
          </cell>
          <cell r="H674" t="str">
            <v>16207300100000</v>
          </cell>
          <cell r="K674" t="str">
            <v>PARNELL</v>
          </cell>
          <cell r="L674" t="str">
            <v>City Clerk</v>
          </cell>
          <cell r="M674" t="str">
            <v>PO Box 15</v>
          </cell>
          <cell r="N674" t="str">
            <v>Parnell, IA  52325</v>
          </cell>
          <cell r="O674">
            <v>220</v>
          </cell>
        </row>
        <row r="675">
          <cell r="A675" t="str">
            <v>PARKERSBURG</v>
          </cell>
          <cell r="B675">
            <v>101</v>
          </cell>
          <cell r="E675">
            <v>673</v>
          </cell>
          <cell r="F675">
            <v>5246413</v>
          </cell>
          <cell r="G675">
            <v>673</v>
          </cell>
          <cell r="H675" t="str">
            <v>16207300200000</v>
          </cell>
          <cell r="K675" t="str">
            <v>PATON</v>
          </cell>
          <cell r="L675" t="str">
            <v>City of Paton</v>
          </cell>
          <cell r="M675" t="str">
            <v>P.O. Box 219</v>
          </cell>
          <cell r="N675" t="str">
            <v>Paton, IA  50217</v>
          </cell>
          <cell r="O675">
            <v>265</v>
          </cell>
        </row>
        <row r="676">
          <cell r="A676" t="str">
            <v>PARNELL</v>
          </cell>
          <cell r="B676">
            <v>445</v>
          </cell>
          <cell r="E676">
            <v>674</v>
          </cell>
          <cell r="F676">
            <v>185773458</v>
          </cell>
          <cell r="G676">
            <v>674</v>
          </cell>
          <cell r="H676" t="str">
            <v>16207300300000</v>
          </cell>
          <cell r="K676" t="str">
            <v>PATTERSON</v>
          </cell>
          <cell r="L676" t="str">
            <v>CityClerk/Treasurer</v>
          </cell>
          <cell r="M676" t="str">
            <v>777 Long St.</v>
          </cell>
          <cell r="N676" t="str">
            <v>Patterson, IA 50218</v>
          </cell>
          <cell r="O676">
            <v>126</v>
          </cell>
        </row>
        <row r="677">
          <cell r="A677" t="str">
            <v>PATON</v>
          </cell>
          <cell r="B677">
            <v>350</v>
          </cell>
          <cell r="E677">
            <v>675</v>
          </cell>
          <cell r="F677">
            <v>4558196</v>
          </cell>
          <cell r="G677">
            <v>675</v>
          </cell>
          <cell r="H677" t="str">
            <v>16207300400000</v>
          </cell>
          <cell r="K677" t="str">
            <v>PAULLINA</v>
          </cell>
          <cell r="L677" t="str">
            <v xml:space="preserve">City of Paullina  - City Clerk </v>
          </cell>
          <cell r="M677" t="str">
            <v>127 S Main Street</v>
          </cell>
          <cell r="N677" t="str">
            <v>Paullina, IA 51046</v>
          </cell>
          <cell r="O677">
            <v>1124</v>
          </cell>
        </row>
        <row r="678">
          <cell r="A678" t="str">
            <v>PATTERSON</v>
          </cell>
          <cell r="B678">
            <v>580</v>
          </cell>
          <cell r="E678">
            <v>676</v>
          </cell>
          <cell r="F678">
            <v>4703106</v>
          </cell>
          <cell r="G678">
            <v>676</v>
          </cell>
          <cell r="H678" t="str">
            <v>16207300500000</v>
          </cell>
          <cell r="K678" t="str">
            <v>PELLA</v>
          </cell>
          <cell r="L678" t="str">
            <v>City of Pella</v>
          </cell>
          <cell r="M678" t="str">
            <v>PO Box 88</v>
          </cell>
          <cell r="N678" t="str">
            <v>Pella, IA 50219</v>
          </cell>
          <cell r="O678">
            <v>9832</v>
          </cell>
        </row>
        <row r="679">
          <cell r="A679" t="str">
            <v>PAULLINA</v>
          </cell>
          <cell r="B679">
            <v>662</v>
          </cell>
          <cell r="E679">
            <v>677</v>
          </cell>
          <cell r="F679">
            <v>25808998</v>
          </cell>
          <cell r="G679">
            <v>677</v>
          </cell>
          <cell r="H679" t="str">
            <v>16207300600000</v>
          </cell>
          <cell r="K679" t="str">
            <v>PEOSTA</v>
          </cell>
          <cell r="L679" t="str">
            <v>City Clerk/Treasurer</v>
          </cell>
          <cell r="M679" t="str">
            <v>P.O. Box 65</v>
          </cell>
          <cell r="N679" t="str">
            <v>Peosta, IA  52068-0065</v>
          </cell>
          <cell r="O679">
            <v>651</v>
          </cell>
        </row>
        <row r="680">
          <cell r="A680" t="str">
            <v>PELLA</v>
          </cell>
          <cell r="B680">
            <v>600</v>
          </cell>
          <cell r="E680">
            <v>678</v>
          </cell>
          <cell r="F680">
            <v>437789</v>
          </cell>
          <cell r="G680">
            <v>678</v>
          </cell>
          <cell r="H680" t="str">
            <v>16207300700000</v>
          </cell>
          <cell r="K680" t="str">
            <v>PERRY</v>
          </cell>
          <cell r="L680" t="str">
            <v>Finance Officer</v>
          </cell>
          <cell r="M680" t="str">
            <v>1102 Willis Avenue, Ste 300</v>
          </cell>
          <cell r="N680" t="str">
            <v>Perry, IA  50220</v>
          </cell>
          <cell r="O680">
            <v>7633</v>
          </cell>
        </row>
        <row r="681">
          <cell r="A681" t="str">
            <v>PEOSTA</v>
          </cell>
          <cell r="B681">
            <v>297</v>
          </cell>
          <cell r="E681">
            <v>679</v>
          </cell>
          <cell r="F681">
            <v>1152917</v>
          </cell>
          <cell r="G681">
            <v>679</v>
          </cell>
          <cell r="H681" t="str">
            <v>16207300800000</v>
          </cell>
          <cell r="K681" t="str">
            <v>PERSIA</v>
          </cell>
          <cell r="L681" t="str">
            <v>City of Persia</v>
          </cell>
          <cell r="M681" t="str">
            <v>P O Box 241</v>
          </cell>
          <cell r="N681" t="str">
            <v>Persia, IA  51563</v>
          </cell>
          <cell r="O681">
            <v>363</v>
          </cell>
        </row>
        <row r="682">
          <cell r="A682" t="str">
            <v>PERRY</v>
          </cell>
          <cell r="B682">
            <v>237</v>
          </cell>
          <cell r="E682">
            <v>680</v>
          </cell>
          <cell r="F682">
            <v>4682818</v>
          </cell>
          <cell r="G682">
            <v>680</v>
          </cell>
          <cell r="H682" t="str">
            <v>16207300900000</v>
          </cell>
          <cell r="K682" t="str">
            <v>PETERSON</v>
          </cell>
          <cell r="L682" t="str">
            <v>Peterson</v>
          </cell>
          <cell r="M682" t="str">
            <v>101 Main Street</v>
          </cell>
          <cell r="N682" t="str">
            <v>Peterson, Iowa   51047</v>
          </cell>
          <cell r="O682">
            <v>372</v>
          </cell>
        </row>
        <row r="683">
          <cell r="A683" t="str">
            <v>PERSIA</v>
          </cell>
          <cell r="B683">
            <v>407</v>
          </cell>
          <cell r="E683">
            <v>681</v>
          </cell>
          <cell r="F683">
            <v>196753430</v>
          </cell>
          <cell r="G683">
            <v>681</v>
          </cell>
          <cell r="H683" t="str">
            <v>16207301000000</v>
          </cell>
          <cell r="K683" t="str">
            <v>PIERSON</v>
          </cell>
          <cell r="L683" t="str">
            <v>City of Pierson</v>
          </cell>
          <cell r="M683" t="str">
            <v>PO BOX 20</v>
          </cell>
          <cell r="N683" t="str">
            <v>Pierson IA 51048</v>
          </cell>
          <cell r="O683">
            <v>371</v>
          </cell>
        </row>
        <row r="684">
          <cell r="A684" t="str">
            <v>PETERSON</v>
          </cell>
          <cell r="B684">
            <v>177</v>
          </cell>
          <cell r="E684">
            <v>682</v>
          </cell>
          <cell r="F684">
            <v>1740454</v>
          </cell>
          <cell r="G684">
            <v>682</v>
          </cell>
          <cell r="H684" t="str">
            <v>16207301100000</v>
          </cell>
          <cell r="K684" t="str">
            <v>PILOT MOUND</v>
          </cell>
          <cell r="L684" t="str">
            <v>City of Pilot Mound</v>
          </cell>
          <cell r="M684" t="str">
            <v>P.O. Box 128</v>
          </cell>
          <cell r="N684" t="str">
            <v>Pilot Mound, Iowa 50223</v>
          </cell>
          <cell r="O684">
            <v>214</v>
          </cell>
        </row>
        <row r="685">
          <cell r="A685" t="str">
            <v>PIERSON</v>
          </cell>
          <cell r="B685">
            <v>935</v>
          </cell>
          <cell r="E685">
            <v>683</v>
          </cell>
          <cell r="F685">
            <v>3572281</v>
          </cell>
          <cell r="G685">
            <v>683</v>
          </cell>
          <cell r="H685" t="str">
            <v>16207400100000</v>
          </cell>
          <cell r="K685" t="str">
            <v>PIONEER</v>
          </cell>
          <cell r="L685" t="str">
            <v>City of Pioneer</v>
          </cell>
          <cell r="M685" t="str">
            <v>309 Main Street - Pioneer</v>
          </cell>
          <cell r="N685" t="str">
            <v>Gilmore City IA 50541</v>
          </cell>
          <cell r="O685">
            <v>21</v>
          </cell>
        </row>
        <row r="686">
          <cell r="A686" t="str">
            <v>PILOT MOUND</v>
          </cell>
          <cell r="B686">
            <v>63</v>
          </cell>
          <cell r="E686">
            <v>684</v>
          </cell>
          <cell r="F686">
            <v>2048171</v>
          </cell>
          <cell r="G686">
            <v>684</v>
          </cell>
          <cell r="H686" t="str">
            <v>16207400200000</v>
          </cell>
          <cell r="K686" t="str">
            <v>PISGAH</v>
          </cell>
          <cell r="L686" t="str">
            <v>CITY OF PISGAH</v>
          </cell>
          <cell r="M686" t="str">
            <v>P. O. BOX 217</v>
          </cell>
          <cell r="N686" t="str">
            <v>PISGAH, IOWA 51564-0217</v>
          </cell>
          <cell r="O686">
            <v>316</v>
          </cell>
        </row>
        <row r="687">
          <cell r="A687" t="str">
            <v>PIONEER</v>
          </cell>
          <cell r="B687">
            <v>432</v>
          </cell>
          <cell r="E687">
            <v>685</v>
          </cell>
          <cell r="F687">
            <v>3560287</v>
          </cell>
          <cell r="G687">
            <v>685</v>
          </cell>
          <cell r="H687" t="str">
            <v>16207400300000</v>
          </cell>
          <cell r="K687" t="str">
            <v>PLAINFIELD</v>
          </cell>
          <cell r="L687" t="str">
            <v>City Clerk</v>
          </cell>
          <cell r="M687" t="str">
            <v>604 Main Street, PO Box 308</v>
          </cell>
          <cell r="N687" t="str">
            <v>Plainfield, IA  50666</v>
          </cell>
          <cell r="O687">
            <v>438</v>
          </cell>
        </row>
        <row r="688">
          <cell r="A688" t="str">
            <v>PISGAH</v>
          </cell>
          <cell r="B688">
            <v>408</v>
          </cell>
          <cell r="E688">
            <v>686</v>
          </cell>
          <cell r="F688">
            <v>198110869</v>
          </cell>
          <cell r="G688">
            <v>686</v>
          </cell>
          <cell r="H688" t="str">
            <v>16207400400000</v>
          </cell>
          <cell r="K688" t="str">
            <v>PLANO</v>
          </cell>
          <cell r="L688" t="str">
            <v>Plano City Clerk</v>
          </cell>
          <cell r="M688" t="str">
            <v>321 3rd St.</v>
          </cell>
          <cell r="N688" t="str">
            <v>Plano, Iowa 52581</v>
          </cell>
          <cell r="O688">
            <v>58</v>
          </cell>
        </row>
        <row r="689">
          <cell r="A689" t="str">
            <v>PLAINFIELD</v>
          </cell>
          <cell r="B689">
            <v>67</v>
          </cell>
          <cell r="E689">
            <v>687</v>
          </cell>
          <cell r="F689">
            <v>26462238</v>
          </cell>
          <cell r="G689">
            <v>687</v>
          </cell>
          <cell r="H689" t="str">
            <v>16207400500000</v>
          </cell>
          <cell r="K689" t="str">
            <v>PLEASANT HILL</v>
          </cell>
          <cell r="L689" t="str">
            <v>CITY ADMINISTRATOR</v>
          </cell>
          <cell r="M689" t="str">
            <v>5160 MAPLE DRIVE, SUITE A</v>
          </cell>
          <cell r="N689" t="str">
            <v>PLEASANT HILL, IA 50327</v>
          </cell>
          <cell r="O689">
            <v>5070</v>
          </cell>
        </row>
        <row r="690">
          <cell r="A690" t="str">
            <v>PLANO</v>
          </cell>
          <cell r="B690">
            <v>23</v>
          </cell>
          <cell r="E690">
            <v>688</v>
          </cell>
          <cell r="F690">
            <v>12694106</v>
          </cell>
          <cell r="G690">
            <v>688</v>
          </cell>
          <cell r="H690" t="str">
            <v>16207400600000</v>
          </cell>
          <cell r="K690" t="str">
            <v>PLEASANT PLAIN</v>
          </cell>
          <cell r="L690" t="str">
            <v>Pleasant Plain City</v>
          </cell>
          <cell r="M690" t="str">
            <v>505 South Street</v>
          </cell>
          <cell r="N690" t="str">
            <v>Brighton, Iowa 52540</v>
          </cell>
          <cell r="O690">
            <v>131</v>
          </cell>
        </row>
        <row r="691">
          <cell r="A691" t="str">
            <v>PLEASANT HILL</v>
          </cell>
          <cell r="B691">
            <v>722</v>
          </cell>
          <cell r="E691">
            <v>689</v>
          </cell>
          <cell r="F691">
            <v>1552883</v>
          </cell>
          <cell r="G691">
            <v>689</v>
          </cell>
          <cell r="H691" t="str">
            <v>16207400700000</v>
          </cell>
          <cell r="K691" t="str">
            <v>PLEASANTON</v>
          </cell>
          <cell r="L691" t="str">
            <v>City of Pleasanton</v>
          </cell>
          <cell r="M691" t="str">
            <v>PO Box 142</v>
          </cell>
          <cell r="N691" t="str">
            <v>Davis City, IA  50065</v>
          </cell>
          <cell r="O691">
            <v>37</v>
          </cell>
        </row>
        <row r="692">
          <cell r="A692" t="str">
            <v>PLEASANT PLAIN</v>
          </cell>
          <cell r="B692">
            <v>480</v>
          </cell>
          <cell r="E692">
            <v>690</v>
          </cell>
          <cell r="F692">
            <v>19381919</v>
          </cell>
          <cell r="G692">
            <v>690</v>
          </cell>
          <cell r="H692" t="str">
            <v>16207400800000</v>
          </cell>
          <cell r="K692" t="str">
            <v>PLEASANTVILLE</v>
          </cell>
          <cell r="L692" t="str">
            <v>PLEASANTVILLE CITY CLERK</v>
          </cell>
          <cell r="M692" t="str">
            <v>PO BOX 566</v>
          </cell>
          <cell r="N692" t="str">
            <v>PLEASANTVILLE, IA 50225</v>
          </cell>
          <cell r="O692">
            <v>1539</v>
          </cell>
        </row>
        <row r="693">
          <cell r="A693" t="str">
            <v>PLEASANTON</v>
          </cell>
          <cell r="B693">
            <v>253</v>
          </cell>
          <cell r="E693">
            <v>691</v>
          </cell>
          <cell r="F693">
            <v>46924300</v>
          </cell>
          <cell r="G693">
            <v>691</v>
          </cell>
          <cell r="H693" t="str">
            <v>16207400900000</v>
          </cell>
          <cell r="K693" t="str">
            <v>PLOVER</v>
          </cell>
          <cell r="L693" t="str">
            <v>Robin Dietrich</v>
          </cell>
          <cell r="M693" t="str">
            <v>P O Box 92</v>
          </cell>
          <cell r="N693" t="str">
            <v>Plover, IA 50573</v>
          </cell>
          <cell r="O693">
            <v>95</v>
          </cell>
        </row>
        <row r="694">
          <cell r="A694" t="str">
            <v>PLEASANTVILLE</v>
          </cell>
          <cell r="B694">
            <v>601</v>
          </cell>
          <cell r="E694">
            <v>692</v>
          </cell>
          <cell r="F694">
            <v>63546802</v>
          </cell>
          <cell r="G694">
            <v>692</v>
          </cell>
          <cell r="H694" t="str">
            <v>16207500100000</v>
          </cell>
          <cell r="K694" t="str">
            <v>PLYMOUTH</v>
          </cell>
          <cell r="L694" t="str">
            <v>CITY CLERK</v>
          </cell>
          <cell r="M694" t="str">
            <v>616 BROAD ST  P.O. BOX 278</v>
          </cell>
          <cell r="N694" t="str">
            <v>PLYMOUTH, IA 50464-0278</v>
          </cell>
          <cell r="O694">
            <v>429</v>
          </cell>
        </row>
        <row r="695">
          <cell r="A695" t="str">
            <v>PLOVER</v>
          </cell>
          <cell r="B695">
            <v>708</v>
          </cell>
          <cell r="E695">
            <v>693</v>
          </cell>
          <cell r="F695">
            <v>7880948</v>
          </cell>
          <cell r="G695">
            <v>693</v>
          </cell>
          <cell r="H695" t="str">
            <v>16207500200000</v>
          </cell>
          <cell r="K695" t="str">
            <v>POCAHONTAS</v>
          </cell>
          <cell r="L695" t="str">
            <v>City Clerk</v>
          </cell>
          <cell r="M695" t="str">
            <v>23 West Elm</v>
          </cell>
          <cell r="N695" t="str">
            <v>Pocahontas, IA  50574</v>
          </cell>
          <cell r="O695">
            <v>1970</v>
          </cell>
        </row>
        <row r="696">
          <cell r="A696" t="str">
            <v>PLYMOUTH</v>
          </cell>
          <cell r="B696">
            <v>147</v>
          </cell>
          <cell r="E696">
            <v>694</v>
          </cell>
          <cell r="F696">
            <v>8565298</v>
          </cell>
          <cell r="G696">
            <v>694</v>
          </cell>
          <cell r="H696" t="str">
            <v>16207500300000</v>
          </cell>
          <cell r="K696" t="str">
            <v>POLK CITY</v>
          </cell>
          <cell r="L696" t="str">
            <v>Finance Officer</v>
          </cell>
          <cell r="M696" t="str">
            <v>PO Box 426</v>
          </cell>
          <cell r="N696" t="str">
            <v>Polk City, IA 50226</v>
          </cell>
          <cell r="O696">
            <v>2344</v>
          </cell>
        </row>
        <row r="697">
          <cell r="A697" t="str">
            <v>POCAHONTAS</v>
          </cell>
          <cell r="B697">
            <v>709</v>
          </cell>
          <cell r="E697">
            <v>695</v>
          </cell>
          <cell r="F697">
            <v>64127662</v>
          </cell>
          <cell r="G697">
            <v>695</v>
          </cell>
          <cell r="H697" t="str">
            <v>16207500400000</v>
          </cell>
          <cell r="K697" t="str">
            <v>POMEROY</v>
          </cell>
          <cell r="L697" t="str">
            <v>Pomeroy City</v>
          </cell>
          <cell r="M697" t="str">
            <v>114 S Ontario St., P.O. Box 220</v>
          </cell>
          <cell r="N697" t="str">
            <v>Pomeroy, IA 50575</v>
          </cell>
          <cell r="O697">
            <v>710</v>
          </cell>
        </row>
        <row r="698">
          <cell r="A698" t="str">
            <v>POLK CITY</v>
          </cell>
          <cell r="B698">
            <v>723</v>
          </cell>
          <cell r="E698">
            <v>696</v>
          </cell>
          <cell r="F698">
            <v>75853988</v>
          </cell>
          <cell r="G698">
            <v>696</v>
          </cell>
          <cell r="H698" t="str">
            <v>16207500500000</v>
          </cell>
          <cell r="K698" t="str">
            <v>POPEJOY</v>
          </cell>
          <cell r="L698" t="str">
            <v>Jolene Nohrenberg, City Clerk</v>
          </cell>
          <cell r="M698" t="str">
            <v>1006 Main Street</v>
          </cell>
          <cell r="N698" t="str">
            <v>Popejoy, IA 50227</v>
          </cell>
          <cell r="O698">
            <v>78</v>
          </cell>
        </row>
        <row r="699">
          <cell r="A699" t="str">
            <v>POMEROY</v>
          </cell>
          <cell r="B699">
            <v>109</v>
          </cell>
          <cell r="E699">
            <v>697</v>
          </cell>
          <cell r="F699">
            <v>711314571</v>
          </cell>
          <cell r="G699">
            <v>697</v>
          </cell>
          <cell r="H699" t="str">
            <v>16207500600000</v>
          </cell>
          <cell r="K699" t="str">
            <v>PORTSMOUTH</v>
          </cell>
          <cell r="L699" t="str">
            <v>Portsmouth Iowa</v>
          </cell>
          <cell r="M699" t="str">
            <v>PO Box 188</v>
          </cell>
          <cell r="N699" t="str">
            <v>Portsmouth Iowa 51565</v>
          </cell>
          <cell r="O699">
            <v>225</v>
          </cell>
        </row>
        <row r="700">
          <cell r="A700" t="str">
            <v>POPEJOY</v>
          </cell>
          <cell r="B700">
            <v>336</v>
          </cell>
          <cell r="E700">
            <v>698</v>
          </cell>
          <cell r="F700">
            <v>33985891</v>
          </cell>
          <cell r="G700">
            <v>698</v>
          </cell>
          <cell r="H700" t="str">
            <v>16207500700000</v>
          </cell>
          <cell r="K700" t="str">
            <v>POSTVILLE</v>
          </cell>
          <cell r="L700" t="str">
            <v>City of Postville</v>
          </cell>
          <cell r="M700" t="str">
            <v>147 N. Lawler St.</v>
          </cell>
          <cell r="N700" t="str">
            <v>Postville, IA  52162</v>
          </cell>
          <cell r="O700">
            <v>2273</v>
          </cell>
        </row>
        <row r="701">
          <cell r="A701" t="str">
            <v>PORTSMOUTH</v>
          </cell>
          <cell r="B701">
            <v>794</v>
          </cell>
          <cell r="E701">
            <v>699</v>
          </cell>
          <cell r="F701">
            <v>6856791</v>
          </cell>
          <cell r="G701">
            <v>699</v>
          </cell>
          <cell r="H701" t="str">
            <v>16207500800000</v>
          </cell>
          <cell r="K701" t="str">
            <v>PRAIRIE CITY</v>
          </cell>
          <cell r="L701" t="str">
            <v>City Clerk</v>
          </cell>
          <cell r="M701" t="str">
            <v>203 E JEFFERSON ST., PO BOX 607</v>
          </cell>
          <cell r="N701" t="str">
            <v>PRAIRIE CITY  IA 50228-0607</v>
          </cell>
          <cell r="O701">
            <v>1365</v>
          </cell>
        </row>
        <row r="702">
          <cell r="A702" t="str">
            <v>POSTVILLE</v>
          </cell>
          <cell r="B702">
            <v>13</v>
          </cell>
          <cell r="E702">
            <v>700</v>
          </cell>
          <cell r="F702">
            <v>88315751</v>
          </cell>
          <cell r="G702">
            <v>700</v>
          </cell>
          <cell r="H702" t="str">
            <v>16207500900000</v>
          </cell>
          <cell r="K702" t="str">
            <v>PRAIRIEBURG</v>
          </cell>
          <cell r="L702" t="str">
            <v>City of Prairieburg</v>
          </cell>
          <cell r="M702" t="str">
            <v>109 W. Main St.</v>
          </cell>
          <cell r="N702" t="str">
            <v>Prairieburg, IA 52219-8826</v>
          </cell>
          <cell r="O702">
            <v>175</v>
          </cell>
        </row>
        <row r="703">
          <cell r="A703" t="str">
            <v>PRAIRIE CITY</v>
          </cell>
          <cell r="B703">
            <v>471</v>
          </cell>
          <cell r="E703">
            <v>701</v>
          </cell>
          <cell r="F703">
            <v>2232402</v>
          </cell>
          <cell r="G703">
            <v>701</v>
          </cell>
          <cell r="H703" t="str">
            <v>16207501000000</v>
          </cell>
          <cell r="K703" t="str">
            <v>PRESCOTT</v>
          </cell>
          <cell r="L703" t="str">
            <v>City of Prescott</v>
          </cell>
          <cell r="M703">
            <v>0</v>
          </cell>
          <cell r="N703" t="str">
            <v>Prescott Iowa 50859</v>
          </cell>
          <cell r="O703">
            <v>266</v>
          </cell>
        </row>
        <row r="704">
          <cell r="A704" t="str">
            <v>PRAIRIEBURG</v>
          </cell>
          <cell r="B704">
            <v>550</v>
          </cell>
          <cell r="E704">
            <v>702</v>
          </cell>
          <cell r="F704">
            <v>3281996</v>
          </cell>
          <cell r="G704">
            <v>702</v>
          </cell>
          <cell r="H704" t="str">
            <v>16207501100000</v>
          </cell>
          <cell r="K704" t="str">
            <v>PRESTON</v>
          </cell>
          <cell r="L704" t="str">
            <v>CITY CLERK</v>
          </cell>
          <cell r="M704" t="str">
            <v>P.O. BOX 37</v>
          </cell>
          <cell r="N704" t="str">
            <v>PRESTON, IA 52069 0037</v>
          </cell>
          <cell r="O704">
            <v>949</v>
          </cell>
        </row>
        <row r="705">
          <cell r="A705" t="str">
            <v>PRESCOTT</v>
          </cell>
          <cell r="B705">
            <v>9</v>
          </cell>
          <cell r="E705">
            <v>703</v>
          </cell>
          <cell r="F705">
            <v>14649896</v>
          </cell>
          <cell r="G705">
            <v>703</v>
          </cell>
          <cell r="H705" t="str">
            <v>16207600100000</v>
          </cell>
          <cell r="K705" t="str">
            <v>PRIMGHAR</v>
          </cell>
          <cell r="L705" t="str">
            <v>City Clerk</v>
          </cell>
          <cell r="M705" t="str">
            <v>PO Box 39</v>
          </cell>
          <cell r="N705" t="str">
            <v>Primghar, Iowa 51245</v>
          </cell>
          <cell r="O705">
            <v>891</v>
          </cell>
        </row>
        <row r="706">
          <cell r="A706" t="str">
            <v>PRESTON</v>
          </cell>
          <cell r="B706">
            <v>457</v>
          </cell>
          <cell r="E706">
            <v>704</v>
          </cell>
          <cell r="F706">
            <v>14563323</v>
          </cell>
          <cell r="G706">
            <v>704</v>
          </cell>
          <cell r="H706" t="str">
            <v>16204600400000</v>
          </cell>
          <cell r="K706" t="str">
            <v>PRINCETON</v>
          </cell>
          <cell r="L706" t="str">
            <v>City Clerk</v>
          </cell>
          <cell r="M706" t="str">
            <v>P.O. Box 307</v>
          </cell>
          <cell r="N706" t="str">
            <v>Princeton, Iowa  52768</v>
          </cell>
          <cell r="O706">
            <v>946</v>
          </cell>
        </row>
        <row r="707">
          <cell r="A707" t="str">
            <v>PRIMGHAR</v>
          </cell>
          <cell r="B707">
            <v>663</v>
          </cell>
          <cell r="E707">
            <v>705</v>
          </cell>
          <cell r="F707">
            <v>6158065</v>
          </cell>
          <cell r="G707">
            <v>705</v>
          </cell>
          <cell r="H707" t="str">
            <v>16207600200000</v>
          </cell>
          <cell r="K707" t="str">
            <v>PROMISE CITY</v>
          </cell>
          <cell r="L707" t="str">
            <v>City Clerk</v>
          </cell>
          <cell r="M707" t="str">
            <v>PO Box 93</v>
          </cell>
          <cell r="N707" t="str">
            <v>Promise City, IA  52583</v>
          </cell>
          <cell r="O707">
            <v>105</v>
          </cell>
        </row>
        <row r="708">
          <cell r="A708" t="str">
            <v>PRINCETON</v>
          </cell>
          <cell r="B708">
            <v>784</v>
          </cell>
          <cell r="E708">
            <v>706</v>
          </cell>
          <cell r="F708">
            <v>42912310</v>
          </cell>
          <cell r="G708">
            <v>706</v>
          </cell>
          <cell r="H708" t="str">
            <v>16207600300000</v>
          </cell>
          <cell r="K708" t="str">
            <v>PROTIVIN</v>
          </cell>
          <cell r="L708" t="str">
            <v>City Clerk</v>
          </cell>
          <cell r="M708" t="str">
            <v>P.O. Box 68</v>
          </cell>
          <cell r="N708" t="str">
            <v>Protivin, IA  52163-0068</v>
          </cell>
          <cell r="O708">
            <v>317</v>
          </cell>
        </row>
        <row r="709">
          <cell r="A709" t="str">
            <v>PROMISE CITY</v>
          </cell>
          <cell r="B709">
            <v>896</v>
          </cell>
          <cell r="E709">
            <v>707</v>
          </cell>
          <cell r="F709">
            <v>5294312</v>
          </cell>
          <cell r="G709">
            <v>707</v>
          </cell>
          <cell r="H709" t="str">
            <v>16207600400000</v>
          </cell>
          <cell r="K709" t="str">
            <v>PULASKI</v>
          </cell>
          <cell r="L709" t="str">
            <v>LINDA GITTINS</v>
          </cell>
          <cell r="M709" t="str">
            <v>PO BOX 127</v>
          </cell>
          <cell r="N709" t="str">
            <v>PULASKI  IA  52584</v>
          </cell>
          <cell r="O709">
            <v>249</v>
          </cell>
        </row>
        <row r="710">
          <cell r="A710" t="str">
            <v>PROTIVIN</v>
          </cell>
          <cell r="B710">
            <v>424</v>
          </cell>
          <cell r="E710">
            <v>708</v>
          </cell>
          <cell r="F710">
            <v>3506655</v>
          </cell>
          <cell r="G710">
            <v>708</v>
          </cell>
          <cell r="H710" t="str">
            <v>16207600500000</v>
          </cell>
          <cell r="K710" t="str">
            <v>QUASQUETON</v>
          </cell>
          <cell r="L710" t="str">
            <v>City of Quasqueton</v>
          </cell>
          <cell r="M710" t="str">
            <v>PO Box 15</v>
          </cell>
          <cell r="N710" t="str">
            <v>Quasqueton, Iowa 52326</v>
          </cell>
          <cell r="O710">
            <v>574</v>
          </cell>
        </row>
        <row r="711">
          <cell r="A711" t="str">
            <v>PULASKI</v>
          </cell>
          <cell r="B711">
            <v>245</v>
          </cell>
          <cell r="E711">
            <v>709</v>
          </cell>
          <cell r="F711">
            <v>67456427</v>
          </cell>
          <cell r="G711">
            <v>709</v>
          </cell>
          <cell r="H711" t="str">
            <v>16207600600000</v>
          </cell>
          <cell r="K711" t="str">
            <v>QUIMBY</v>
          </cell>
          <cell r="L711" t="str">
            <v>CITY CLERK/TREASURER</v>
          </cell>
          <cell r="M711" t="str">
            <v>101 E. 2ND AVE    PO BOX 187</v>
          </cell>
          <cell r="N711" t="str">
            <v>QUIMBY, IA  51049</v>
          </cell>
          <cell r="O711">
            <v>368</v>
          </cell>
        </row>
        <row r="712">
          <cell r="A712" t="str">
            <v>QUASQUETON</v>
          </cell>
          <cell r="B712">
            <v>79</v>
          </cell>
          <cell r="E712">
            <v>710</v>
          </cell>
          <cell r="F712">
            <v>15097798</v>
          </cell>
          <cell r="G712">
            <v>710</v>
          </cell>
          <cell r="H712" t="str">
            <v>16207600700000</v>
          </cell>
          <cell r="K712" t="str">
            <v>RADCLIFFE</v>
          </cell>
          <cell r="L712" t="str">
            <v>Radcliffe City</v>
          </cell>
          <cell r="M712" t="str">
            <v>PO Box 20</v>
          </cell>
          <cell r="N712" t="str">
            <v>Radcliffe, IA 50230  0020</v>
          </cell>
          <cell r="O712">
            <v>607</v>
          </cell>
        </row>
        <row r="713">
          <cell r="A713" t="str">
            <v>QUIMBY</v>
          </cell>
          <cell r="B713">
            <v>159</v>
          </cell>
          <cell r="E713">
            <v>711</v>
          </cell>
          <cell r="F713">
            <v>859544</v>
          </cell>
          <cell r="G713">
            <v>711</v>
          </cell>
          <cell r="H713" t="str">
            <v>16207600800000</v>
          </cell>
          <cell r="K713" t="str">
            <v>RAKE</v>
          </cell>
          <cell r="L713" t="str">
            <v>City of Rake</v>
          </cell>
          <cell r="M713" t="str">
            <v>P.O. Box 127</v>
          </cell>
          <cell r="N713" t="str">
            <v>Rake, IA 50465</v>
          </cell>
          <cell r="O713">
            <v>227</v>
          </cell>
        </row>
        <row r="714">
          <cell r="A714" t="str">
            <v>RADCLIFFE</v>
          </cell>
          <cell r="B714">
            <v>396</v>
          </cell>
          <cell r="E714">
            <v>712</v>
          </cell>
          <cell r="F714">
            <v>33667311</v>
          </cell>
          <cell r="G714">
            <v>712</v>
          </cell>
          <cell r="H714" t="str">
            <v>16207790100000</v>
          </cell>
          <cell r="K714" t="str">
            <v>RALSTON</v>
          </cell>
          <cell r="L714" t="str">
            <v>CITY CLERK</v>
          </cell>
          <cell r="M714" t="str">
            <v>PO BOX 46</v>
          </cell>
          <cell r="N714" t="str">
            <v>RALSTON, IA  51459</v>
          </cell>
          <cell r="O714">
            <v>98</v>
          </cell>
        </row>
        <row r="715">
          <cell r="A715" t="str">
            <v>RAKE</v>
          </cell>
          <cell r="B715">
            <v>915</v>
          </cell>
          <cell r="E715">
            <v>713</v>
          </cell>
          <cell r="F715">
            <v>1203415326</v>
          </cell>
          <cell r="G715">
            <v>713</v>
          </cell>
          <cell r="H715" t="str">
            <v>16207700100000</v>
          </cell>
          <cell r="K715" t="str">
            <v>RANDALIA</v>
          </cell>
          <cell r="L715" t="str">
            <v>City of Randalia</v>
          </cell>
          <cell r="M715" t="str">
            <v>P.O. Box 465</v>
          </cell>
          <cell r="N715" t="str">
            <v>Randalia, IA  52164</v>
          </cell>
          <cell r="O715">
            <v>84</v>
          </cell>
        </row>
        <row r="716">
          <cell r="A716" t="str">
            <v>RALSTON</v>
          </cell>
          <cell r="B716">
            <v>124</v>
          </cell>
          <cell r="E716">
            <v>714</v>
          </cell>
          <cell r="F716">
            <v>3877150098</v>
          </cell>
          <cell r="G716">
            <v>714</v>
          </cell>
          <cell r="H716" t="str">
            <v>16207700200000</v>
          </cell>
          <cell r="K716" t="str">
            <v>RANDALL</v>
          </cell>
          <cell r="L716" t="str">
            <v>City of Randall</v>
          </cell>
          <cell r="M716" t="str">
            <v>PO Box 36</v>
          </cell>
          <cell r="N716" t="str">
            <v>Randall, IA  50231</v>
          </cell>
          <cell r="O716">
            <v>148</v>
          </cell>
        </row>
        <row r="717">
          <cell r="A717" t="str">
            <v>RANDALIA</v>
          </cell>
          <cell r="B717">
            <v>317</v>
          </cell>
          <cell r="E717">
            <v>715</v>
          </cell>
          <cell r="F717">
            <v>236013048</v>
          </cell>
          <cell r="G717">
            <v>715</v>
          </cell>
          <cell r="H717" t="str">
            <v>16207700300000</v>
          </cell>
          <cell r="K717" t="str">
            <v>RANDOLPH</v>
          </cell>
          <cell r="L717" t="str">
            <v>City Clerk</v>
          </cell>
          <cell r="M717" t="str">
            <v>p.o. box 88</v>
          </cell>
          <cell r="N717" t="str">
            <v>Randolph, Ia 51649</v>
          </cell>
          <cell r="O717">
            <v>209</v>
          </cell>
        </row>
        <row r="718">
          <cell r="A718" t="str">
            <v>RANDALL</v>
          </cell>
          <cell r="B718">
            <v>375</v>
          </cell>
          <cell r="E718">
            <v>716</v>
          </cell>
          <cell r="F718">
            <v>1930663779</v>
          </cell>
          <cell r="G718">
            <v>716</v>
          </cell>
          <cell r="H718" t="str">
            <v>16207750100000</v>
          </cell>
          <cell r="K718" t="str">
            <v>RATHBUN</v>
          </cell>
          <cell r="L718" t="str">
            <v>Karen Poolman City Clerk</v>
          </cell>
          <cell r="M718" t="str">
            <v xml:space="preserve">411 Main St </v>
          </cell>
          <cell r="N718" t="str">
            <v>Rathbun, IA 52544</v>
          </cell>
          <cell r="O718">
            <v>88</v>
          </cell>
        </row>
        <row r="719">
          <cell r="A719" t="str">
            <v>RANDOLPH</v>
          </cell>
          <cell r="B719">
            <v>341</v>
          </cell>
          <cell r="E719">
            <v>717</v>
          </cell>
          <cell r="F719">
            <v>10731371692</v>
          </cell>
          <cell r="G719">
            <v>717</v>
          </cell>
          <cell r="H719" t="str">
            <v>16207700500000</v>
          </cell>
          <cell r="K719" t="str">
            <v>RAYMOND</v>
          </cell>
          <cell r="L719" t="str">
            <v>101 1st St.</v>
          </cell>
          <cell r="M719" t="str">
            <v>PO Box 156</v>
          </cell>
          <cell r="N719" t="str">
            <v>Raymond, IA  50667</v>
          </cell>
          <cell r="O719">
            <v>537</v>
          </cell>
        </row>
        <row r="720">
          <cell r="A720" t="str">
            <v>RATHBUN</v>
          </cell>
          <cell r="B720">
            <v>24</v>
          </cell>
          <cell r="E720">
            <v>718</v>
          </cell>
          <cell r="F720">
            <v>30078714</v>
          </cell>
          <cell r="G720">
            <v>718</v>
          </cell>
          <cell r="H720" t="str">
            <v>16207700600000</v>
          </cell>
          <cell r="K720" t="str">
            <v>READLYN</v>
          </cell>
          <cell r="L720" t="str">
            <v>City of Readlyn</v>
          </cell>
          <cell r="M720" t="str">
            <v>PO Box 70</v>
          </cell>
          <cell r="N720" t="str">
            <v>Readlyn, IA 50668-0070</v>
          </cell>
          <cell r="O720">
            <v>786</v>
          </cell>
        </row>
        <row r="721">
          <cell r="A721" t="str">
            <v>RAYMOND</v>
          </cell>
          <cell r="B721">
            <v>53</v>
          </cell>
          <cell r="E721">
            <v>719</v>
          </cell>
          <cell r="F721">
            <v>787500028</v>
          </cell>
          <cell r="G721">
            <v>719</v>
          </cell>
          <cell r="H721" t="str">
            <v>16207700700000</v>
          </cell>
          <cell r="K721" t="str">
            <v>REASNOR</v>
          </cell>
          <cell r="L721" t="str">
            <v>REASNOR CITY</v>
          </cell>
          <cell r="M721" t="str">
            <v>PO BOX 68</v>
          </cell>
          <cell r="N721" t="str">
            <v>REASNOR, IA  50232</v>
          </cell>
          <cell r="O721">
            <v>194</v>
          </cell>
        </row>
        <row r="722">
          <cell r="A722" t="str">
            <v>READLYN</v>
          </cell>
          <cell r="B722">
            <v>68</v>
          </cell>
          <cell r="E722">
            <v>720</v>
          </cell>
          <cell r="F722">
            <v>1964033970</v>
          </cell>
          <cell r="G722">
            <v>720</v>
          </cell>
          <cell r="H722" t="str">
            <v>16207780100000</v>
          </cell>
          <cell r="K722" t="str">
            <v>RED OAK</v>
          </cell>
          <cell r="L722" t="str">
            <v>Red Oak City</v>
          </cell>
          <cell r="M722" t="str">
            <v>P O Box 475</v>
          </cell>
          <cell r="N722" t="str">
            <v>Red Oak, IA  51566</v>
          </cell>
          <cell r="O722">
            <v>6197</v>
          </cell>
        </row>
        <row r="723">
          <cell r="A723" t="str">
            <v>REASNOR</v>
          </cell>
          <cell r="B723">
            <v>472</v>
          </cell>
          <cell r="E723">
            <v>721</v>
          </cell>
          <cell r="F723">
            <v>78728349</v>
          </cell>
          <cell r="G723">
            <v>721</v>
          </cell>
          <cell r="H723" t="str">
            <v>16207700800000</v>
          </cell>
          <cell r="K723" t="str">
            <v>REDDING</v>
          </cell>
          <cell r="L723" t="str">
            <v>MARY KAY LOUTZENHISER</v>
          </cell>
          <cell r="M723" t="str">
            <v>2859 TAY GOLD AVE</v>
          </cell>
          <cell r="N723" t="str">
            <v>BLOCKTON IA 50836</v>
          </cell>
          <cell r="O723">
            <v>78</v>
          </cell>
        </row>
        <row r="724">
          <cell r="A724" t="str">
            <v>RED OAK</v>
          </cell>
          <cell r="B724">
            <v>647</v>
          </cell>
          <cell r="E724">
            <v>722</v>
          </cell>
          <cell r="F724">
            <v>1002693171</v>
          </cell>
          <cell r="G724">
            <v>722</v>
          </cell>
          <cell r="H724" t="str">
            <v>16207700900000</v>
          </cell>
          <cell r="K724" t="str">
            <v>REDFIELD</v>
          </cell>
          <cell r="L724" t="str">
            <v>City of Redfield</v>
          </cell>
          <cell r="M724" t="str">
            <v>808 First Street</v>
          </cell>
          <cell r="N724" t="str">
            <v>Redfield, IA 50233-0127</v>
          </cell>
          <cell r="O724">
            <v>833</v>
          </cell>
        </row>
        <row r="725">
          <cell r="A725" t="str">
            <v>REDDING</v>
          </cell>
          <cell r="B725">
            <v>759</v>
          </cell>
          <cell r="E725">
            <v>723</v>
          </cell>
          <cell r="F725">
            <v>287324486</v>
          </cell>
          <cell r="G725">
            <v>723</v>
          </cell>
          <cell r="H725" t="str">
            <v>16207701000000</v>
          </cell>
          <cell r="K725" t="str">
            <v>REINBECK</v>
          </cell>
          <cell r="L725" t="str">
            <v>CITY ADMINISTRATOR</v>
          </cell>
          <cell r="M725" t="str">
            <v>414 MAIN STREET</v>
          </cell>
          <cell r="N725" t="str">
            <v>REINBECK, IA 50669</v>
          </cell>
          <cell r="O725">
            <v>1751</v>
          </cell>
        </row>
        <row r="726">
          <cell r="A726" t="str">
            <v>REDFIELD</v>
          </cell>
          <cell r="B726">
            <v>238</v>
          </cell>
          <cell r="E726">
            <v>724</v>
          </cell>
          <cell r="F726">
            <v>22366235</v>
          </cell>
          <cell r="G726">
            <v>724</v>
          </cell>
          <cell r="H726" t="str">
            <v>16207701100000</v>
          </cell>
          <cell r="K726" t="str">
            <v>REMBRANDT</v>
          </cell>
          <cell r="L726" t="str">
            <v>City of Rembrandt</v>
          </cell>
          <cell r="M726" t="str">
            <v>108 ½ Main street</v>
          </cell>
          <cell r="N726" t="str">
            <v>Rembrandt IA  50576</v>
          </cell>
          <cell r="O726">
            <v>228</v>
          </cell>
        </row>
        <row r="727">
          <cell r="A727" t="str">
            <v>REINBECK</v>
          </cell>
          <cell r="B727">
            <v>359</v>
          </cell>
          <cell r="E727">
            <v>725</v>
          </cell>
          <cell r="F727">
            <v>14983544</v>
          </cell>
          <cell r="G727">
            <v>725</v>
          </cell>
          <cell r="H727" t="str">
            <v>16207701200000</v>
          </cell>
          <cell r="K727" t="str">
            <v>REMSEN</v>
          </cell>
          <cell r="L727" t="str">
            <v>City Clerk</v>
          </cell>
          <cell r="M727" t="str">
            <v>008 W 2nd St</v>
          </cell>
          <cell r="N727" t="str">
            <v>Remsen, IA  51050</v>
          </cell>
          <cell r="O727">
            <v>1762</v>
          </cell>
        </row>
        <row r="728">
          <cell r="A728" t="str">
            <v>REMBRANDT</v>
          </cell>
          <cell r="B728">
            <v>89</v>
          </cell>
          <cell r="E728">
            <v>726</v>
          </cell>
          <cell r="F728">
            <v>4032359131</v>
          </cell>
          <cell r="G728">
            <v>726</v>
          </cell>
          <cell r="H728" t="str">
            <v>16207701300000</v>
          </cell>
          <cell r="K728" t="str">
            <v>RENWICK</v>
          </cell>
          <cell r="L728" t="str">
            <v>Renwick City Clerk</v>
          </cell>
          <cell r="M728" t="str">
            <v>501 Main St</v>
          </cell>
          <cell r="N728" t="str">
            <v>Renwick, Ia 50577</v>
          </cell>
          <cell r="O728">
            <v>306</v>
          </cell>
        </row>
        <row r="729">
          <cell r="A729" t="str">
            <v>REMSEN</v>
          </cell>
          <cell r="B729">
            <v>700</v>
          </cell>
          <cell r="E729">
            <v>727</v>
          </cell>
          <cell r="F729">
            <v>6244773789</v>
          </cell>
          <cell r="G729">
            <v>727</v>
          </cell>
          <cell r="H729" t="str">
            <v>16207701400000</v>
          </cell>
          <cell r="K729" t="str">
            <v>RHODES</v>
          </cell>
          <cell r="L729" t="str">
            <v>City of Rhodes</v>
          </cell>
          <cell r="M729" t="str">
            <v>119 E Maple Street</v>
          </cell>
          <cell r="N729" t="str">
            <v>Rhodes, IA  50234</v>
          </cell>
          <cell r="O729">
            <v>294</v>
          </cell>
        </row>
        <row r="730">
          <cell r="A730" t="str">
            <v>RENWICK</v>
          </cell>
          <cell r="B730">
            <v>433</v>
          </cell>
          <cell r="E730">
            <v>728</v>
          </cell>
          <cell r="F730">
            <v>380943322</v>
          </cell>
          <cell r="G730">
            <v>728</v>
          </cell>
          <cell r="H730" t="str">
            <v>16207701500000</v>
          </cell>
          <cell r="K730" t="str">
            <v>RICEVILLE</v>
          </cell>
          <cell r="L730" t="str">
            <v>Riceville City Clerk</v>
          </cell>
          <cell r="M730" t="str">
            <v>PO Box 256</v>
          </cell>
          <cell r="N730" t="str">
            <v>Riceville, IA  50466</v>
          </cell>
          <cell r="O730">
            <v>840</v>
          </cell>
        </row>
        <row r="731">
          <cell r="A731" t="str">
            <v>RHODES</v>
          </cell>
          <cell r="B731">
            <v>613</v>
          </cell>
          <cell r="E731">
            <v>729</v>
          </cell>
          <cell r="F731">
            <v>87169210</v>
          </cell>
          <cell r="G731">
            <v>729</v>
          </cell>
          <cell r="H731" t="str">
            <v>16207800100000</v>
          </cell>
          <cell r="K731" t="str">
            <v>RICHLAND</v>
          </cell>
          <cell r="L731" t="str">
            <v>CITY CLERK</v>
          </cell>
          <cell r="M731" t="str">
            <v>PO BOX 262</v>
          </cell>
          <cell r="N731" t="str">
            <v>RICHLAND IA 52585-0282</v>
          </cell>
          <cell r="O731">
            <v>587</v>
          </cell>
        </row>
        <row r="732">
          <cell r="A732" t="str">
            <v>RICEVILLE</v>
          </cell>
          <cell r="B732">
            <v>628</v>
          </cell>
          <cell r="E732">
            <v>730</v>
          </cell>
          <cell r="F732">
            <v>37627482</v>
          </cell>
          <cell r="G732">
            <v>730</v>
          </cell>
          <cell r="H732" t="str">
            <v>16207800200000</v>
          </cell>
          <cell r="K732" t="str">
            <v>RICKARDSVILLE</v>
          </cell>
          <cell r="L732" t="str">
            <v>City of Rickardsville</v>
          </cell>
          <cell r="M732" t="str">
            <v>20494 St. Joseph's Drive</v>
          </cell>
          <cell r="N732" t="str">
            <v>Rickardsville, IA 52039</v>
          </cell>
          <cell r="O732">
            <v>191</v>
          </cell>
        </row>
        <row r="733">
          <cell r="A733" t="str">
            <v>RICHLAND</v>
          </cell>
          <cell r="B733">
            <v>511</v>
          </cell>
          <cell r="E733">
            <v>731</v>
          </cell>
          <cell r="F733">
            <v>202231031</v>
          </cell>
          <cell r="G733">
            <v>731</v>
          </cell>
          <cell r="H733" t="str">
            <v>16207800300000</v>
          </cell>
          <cell r="K733" t="str">
            <v>RICKETTS</v>
          </cell>
          <cell r="L733" t="str">
            <v>City of Ricketts</v>
          </cell>
          <cell r="M733" t="str">
            <v>28 Maple Street</v>
          </cell>
          <cell r="N733" t="str">
            <v>Ricketts, Iowa 51460</v>
          </cell>
          <cell r="O733">
            <v>144</v>
          </cell>
        </row>
        <row r="734">
          <cell r="A734" t="str">
            <v>RICKARDSVILLE</v>
          </cell>
          <cell r="B734">
            <v>298</v>
          </cell>
          <cell r="E734">
            <v>732</v>
          </cell>
          <cell r="F734">
            <v>4373755611</v>
          </cell>
          <cell r="G734">
            <v>732</v>
          </cell>
          <cell r="H734" t="str">
            <v>16207800400000</v>
          </cell>
          <cell r="K734" t="str">
            <v>RIDGEWAY</v>
          </cell>
          <cell r="L734" t="str">
            <v xml:space="preserve">CITY OF RIDGEWAY </v>
          </cell>
          <cell r="M734" t="str">
            <v>P.O. BOX 42</v>
          </cell>
          <cell r="N734" t="str">
            <v>RIDGEWAY, IA  52165</v>
          </cell>
          <cell r="O734">
            <v>293</v>
          </cell>
        </row>
        <row r="735">
          <cell r="A735" t="str">
            <v>RICKETTS</v>
          </cell>
          <cell r="B735">
            <v>224</v>
          </cell>
          <cell r="E735">
            <v>733</v>
          </cell>
          <cell r="F735">
            <v>40167351</v>
          </cell>
          <cell r="G735">
            <v>733</v>
          </cell>
          <cell r="H735" t="str">
            <v>16207850100000</v>
          </cell>
          <cell r="K735" t="str">
            <v>RINARD</v>
          </cell>
          <cell r="L735" t="str">
            <v>City Clerk</v>
          </cell>
          <cell r="M735" t="str">
            <v>210 3rd Street</v>
          </cell>
          <cell r="N735" t="str">
            <v>Rinard, IA 50538</v>
          </cell>
          <cell r="O735">
            <v>72</v>
          </cell>
        </row>
        <row r="736">
          <cell r="A736" t="str">
            <v>RIDGEWAY</v>
          </cell>
          <cell r="B736">
            <v>924</v>
          </cell>
          <cell r="E736">
            <v>734</v>
          </cell>
          <cell r="F736">
            <v>9798825</v>
          </cell>
          <cell r="G736">
            <v>734</v>
          </cell>
          <cell r="H736" t="str">
            <v>16207800500000</v>
          </cell>
          <cell r="K736" t="str">
            <v>RINGSTED</v>
          </cell>
          <cell r="L736" t="str">
            <v>City Of Ringsted</v>
          </cell>
          <cell r="M736" t="str">
            <v>P.O. Box 278</v>
          </cell>
          <cell r="N736" t="str">
            <v>Ringsted, IA  50578-2078</v>
          </cell>
          <cell r="O736">
            <v>436</v>
          </cell>
        </row>
        <row r="737">
          <cell r="A737" t="str">
            <v>RINARD</v>
          </cell>
          <cell r="B737">
            <v>110</v>
          </cell>
          <cell r="E737">
            <v>735</v>
          </cell>
          <cell r="F737">
            <v>9481998</v>
          </cell>
          <cell r="G737">
            <v>735</v>
          </cell>
          <cell r="H737" t="str">
            <v>16207800600000</v>
          </cell>
          <cell r="K737" t="str">
            <v>RIPPEY</v>
          </cell>
          <cell r="L737" t="str">
            <v>Rippey City</v>
          </cell>
          <cell r="M737" t="str">
            <v>PO Box 230</v>
          </cell>
          <cell r="N737" t="str">
            <v>Rippey, IA 50235</v>
          </cell>
          <cell r="O737">
            <v>319</v>
          </cell>
        </row>
        <row r="738">
          <cell r="A738" t="str">
            <v>RINGSTED</v>
          </cell>
          <cell r="B738">
            <v>307</v>
          </cell>
          <cell r="E738">
            <v>736</v>
          </cell>
          <cell r="F738">
            <v>7521524</v>
          </cell>
          <cell r="G738">
            <v>736</v>
          </cell>
          <cell r="H738" t="str">
            <v>16207800700000</v>
          </cell>
          <cell r="K738" t="str">
            <v>RIVERDALE</v>
          </cell>
          <cell r="L738" t="str">
            <v>CITY OF RIVERDALE</v>
          </cell>
          <cell r="M738" t="str">
            <v>110 MANOR DR.</v>
          </cell>
          <cell r="N738" t="str">
            <v>RIVERDALE, IA 52722</v>
          </cell>
          <cell r="O738">
            <v>656</v>
          </cell>
        </row>
        <row r="739">
          <cell r="A739" t="str">
            <v>RIPPEY</v>
          </cell>
          <cell r="B739">
            <v>351</v>
          </cell>
          <cell r="E739">
            <v>737</v>
          </cell>
          <cell r="F739">
            <v>28062944</v>
          </cell>
          <cell r="G739">
            <v>737</v>
          </cell>
          <cell r="H739" t="str">
            <v>16207800800000</v>
          </cell>
          <cell r="K739" t="str">
            <v>RIVERSIDE</v>
          </cell>
          <cell r="L739" t="str">
            <v>CITY CLERK/FINANCE OFFICER</v>
          </cell>
          <cell r="M739" t="str">
            <v>60 N GREENE ST, PO BOX 188</v>
          </cell>
          <cell r="N739" t="str">
            <v>RIVERSIDE, IA 52327-0188</v>
          </cell>
          <cell r="O739">
            <v>928</v>
          </cell>
        </row>
        <row r="740">
          <cell r="A740" t="str">
            <v>RIVERDALE</v>
          </cell>
          <cell r="B740">
            <v>785</v>
          </cell>
          <cell r="E740">
            <v>738</v>
          </cell>
          <cell r="F740">
            <v>47247205</v>
          </cell>
          <cell r="G740">
            <v>738</v>
          </cell>
          <cell r="H740" t="str">
            <v>16207800900000</v>
          </cell>
          <cell r="K740" t="str">
            <v>RIVERTON</v>
          </cell>
          <cell r="L740" t="str">
            <v>City of Riverton</v>
          </cell>
          <cell r="M740" t="str">
            <v>808 Summer Ave.</v>
          </cell>
          <cell r="N740" t="str">
            <v>Riverton. Iowa 51650</v>
          </cell>
          <cell r="O740">
            <v>304</v>
          </cell>
        </row>
        <row r="741">
          <cell r="A741" t="str">
            <v>RIVERSIDE</v>
          </cell>
          <cell r="B741">
            <v>886</v>
          </cell>
          <cell r="E741">
            <v>739</v>
          </cell>
          <cell r="F741">
            <v>78168369</v>
          </cell>
          <cell r="G741">
            <v>739</v>
          </cell>
          <cell r="H741" t="str">
            <v>16207801000000</v>
          </cell>
          <cell r="K741" t="str">
            <v>ROBINS</v>
          </cell>
          <cell r="L741" t="str">
            <v>CITY OF ROBINS</v>
          </cell>
          <cell r="M741" t="str">
            <v>265 S SECOND STREET</v>
          </cell>
          <cell r="N741" t="str">
            <v>ROBINS, IA  52328</v>
          </cell>
          <cell r="O741">
            <v>1806</v>
          </cell>
        </row>
        <row r="742">
          <cell r="A742" t="str">
            <v>RIVERTON</v>
          </cell>
          <cell r="B742">
            <v>342</v>
          </cell>
          <cell r="E742">
            <v>740</v>
          </cell>
          <cell r="F742">
            <v>55942900</v>
          </cell>
          <cell r="G742">
            <v>740</v>
          </cell>
          <cell r="H742" t="str">
            <v>16207801100000</v>
          </cell>
          <cell r="K742" t="str">
            <v>ROCK FALLS</v>
          </cell>
          <cell r="L742" t="str">
            <v>City Clerk</v>
          </cell>
          <cell r="M742" t="str">
            <v>3 S Nottingham Street</v>
          </cell>
          <cell r="N742" t="str">
            <v>Rock Falls, IA 50467</v>
          </cell>
          <cell r="O742">
            <v>170</v>
          </cell>
        </row>
        <row r="743">
          <cell r="A743" t="str">
            <v>ROBINS</v>
          </cell>
          <cell r="B743">
            <v>551</v>
          </cell>
          <cell r="E743">
            <v>741</v>
          </cell>
          <cell r="F743">
            <v>56134796</v>
          </cell>
          <cell r="G743">
            <v>741</v>
          </cell>
          <cell r="H743" t="str">
            <v>16207801200000</v>
          </cell>
          <cell r="K743" t="str">
            <v>ROCK RAPIDS</v>
          </cell>
          <cell r="L743" t="str">
            <v>City of Rock Rapids</v>
          </cell>
          <cell r="M743" t="str">
            <v>310 S 3rd Avenue</v>
          </cell>
          <cell r="N743" t="str">
            <v>Rock Rapids IA 51246</v>
          </cell>
          <cell r="O743">
            <v>2573</v>
          </cell>
        </row>
        <row r="744">
          <cell r="A744" t="str">
            <v>ROCK FALLS</v>
          </cell>
          <cell r="B744">
            <v>148</v>
          </cell>
          <cell r="E744">
            <v>742</v>
          </cell>
          <cell r="F744">
            <v>38334060</v>
          </cell>
          <cell r="G744">
            <v>742</v>
          </cell>
          <cell r="H744" t="str">
            <v>16207801300000</v>
          </cell>
          <cell r="K744" t="str">
            <v>ROCK VALLEY</v>
          </cell>
          <cell r="L744" t="str">
            <v>ROCK VALLEY CITY</v>
          </cell>
          <cell r="M744" t="str">
            <v>1507 MAIN</v>
          </cell>
          <cell r="N744" t="str">
            <v>ROCK VALLEY, IA 51247-0100</v>
          </cell>
          <cell r="O744">
            <v>2702</v>
          </cell>
        </row>
        <row r="745">
          <cell r="A745" t="str">
            <v>ROCK RAPIDS</v>
          </cell>
          <cell r="B745">
            <v>575</v>
          </cell>
          <cell r="E745">
            <v>743</v>
          </cell>
          <cell r="F745">
            <v>62383175</v>
          </cell>
          <cell r="G745">
            <v>743</v>
          </cell>
          <cell r="H745" t="str">
            <v>16207900100000</v>
          </cell>
          <cell r="K745" t="str">
            <v>ROCKFORD</v>
          </cell>
          <cell r="L745" t="str">
            <v>City Clerk</v>
          </cell>
          <cell r="M745" t="str">
            <v>206 W. Main Ave., P.O. Box 403</v>
          </cell>
          <cell r="N745" t="str">
            <v>Rockford, Ia 50468</v>
          </cell>
          <cell r="O745">
            <v>907</v>
          </cell>
        </row>
        <row r="746">
          <cell r="A746" t="str">
            <v>ROCK VALLEY</v>
          </cell>
          <cell r="B746">
            <v>809</v>
          </cell>
          <cell r="E746">
            <v>744</v>
          </cell>
          <cell r="F746">
            <v>7794687</v>
          </cell>
          <cell r="G746">
            <v>744</v>
          </cell>
          <cell r="H746" t="str">
            <v>16207900200000</v>
          </cell>
          <cell r="K746" t="str">
            <v>ROCKWELL</v>
          </cell>
          <cell r="L746" t="str">
            <v>City of Rockwell</v>
          </cell>
          <cell r="M746" t="str">
            <v>114 Third St N</v>
          </cell>
          <cell r="N746" t="str">
            <v>Rockwell, IA 50469</v>
          </cell>
          <cell r="O746">
            <v>989</v>
          </cell>
        </row>
        <row r="747">
          <cell r="A747" t="str">
            <v>ROCKFORD</v>
          </cell>
          <cell r="B747">
            <v>328</v>
          </cell>
          <cell r="E747">
            <v>745</v>
          </cell>
          <cell r="F747">
            <v>498173688</v>
          </cell>
          <cell r="G747">
            <v>745</v>
          </cell>
          <cell r="H747" t="str">
            <v>16207900300000</v>
          </cell>
          <cell r="K747" t="str">
            <v>ROCKWELL CITY</v>
          </cell>
          <cell r="L747" t="str">
            <v>City Clerk</v>
          </cell>
          <cell r="M747" t="str">
            <v>335 Main Street</v>
          </cell>
          <cell r="N747" t="str">
            <v>Rockwell City</v>
          </cell>
          <cell r="O747">
            <v>2264</v>
          </cell>
        </row>
        <row r="748">
          <cell r="A748" t="str">
            <v>ROCKWELL</v>
          </cell>
          <cell r="B748">
            <v>149</v>
          </cell>
          <cell r="E748">
            <v>746</v>
          </cell>
          <cell r="F748">
            <v>3035616</v>
          </cell>
          <cell r="G748">
            <v>746</v>
          </cell>
          <cell r="H748" t="str">
            <v>16207900400000</v>
          </cell>
          <cell r="K748" t="str">
            <v>RODMAN</v>
          </cell>
          <cell r="L748" t="str">
            <v>City of RODMAN</v>
          </cell>
          <cell r="M748" t="str">
            <v>209 Rodman Avenue</v>
          </cell>
          <cell r="N748" t="str">
            <v>West Bend, IA 50597</v>
          </cell>
          <cell r="O748">
            <v>56</v>
          </cell>
        </row>
        <row r="749">
          <cell r="A749" t="str">
            <v>ROCKWELL CITY</v>
          </cell>
          <cell r="B749">
            <v>111</v>
          </cell>
          <cell r="E749">
            <v>747</v>
          </cell>
          <cell r="F749">
            <v>2890821</v>
          </cell>
          <cell r="G749">
            <v>747</v>
          </cell>
          <cell r="H749" t="str">
            <v>16207900500000</v>
          </cell>
          <cell r="K749" t="str">
            <v>RODNEY</v>
          </cell>
          <cell r="L749" t="str">
            <v>RODNEY CITY</v>
          </cell>
          <cell r="M749" t="str">
            <v>514 COUNTY HWY L12</v>
          </cell>
          <cell r="N749" t="str">
            <v>RODNEY IA 51051</v>
          </cell>
          <cell r="O749">
            <v>74</v>
          </cell>
        </row>
        <row r="750">
          <cell r="A750" t="str">
            <v>RODMAN</v>
          </cell>
          <cell r="B750">
            <v>689</v>
          </cell>
          <cell r="E750">
            <v>748</v>
          </cell>
          <cell r="F750">
            <v>17251079</v>
          </cell>
          <cell r="G750">
            <v>748</v>
          </cell>
          <cell r="H750" t="str">
            <v>16207900600000</v>
          </cell>
          <cell r="K750" t="str">
            <v>ROLAND</v>
          </cell>
          <cell r="L750" t="str">
            <v>City of Roland</v>
          </cell>
          <cell r="M750" t="str">
            <v>202 E Ash St.</v>
          </cell>
          <cell r="N750" t="str">
            <v>Roland, IA 50236</v>
          </cell>
          <cell r="O750">
            <v>1324</v>
          </cell>
        </row>
        <row r="751">
          <cell r="A751" t="str">
            <v>RODNEY</v>
          </cell>
          <cell r="B751">
            <v>636</v>
          </cell>
          <cell r="E751">
            <v>749</v>
          </cell>
          <cell r="F751">
            <v>70278686</v>
          </cell>
          <cell r="G751">
            <v>749</v>
          </cell>
          <cell r="H751" t="str">
            <v>16207900700000</v>
          </cell>
          <cell r="K751" t="str">
            <v>ROLFE</v>
          </cell>
          <cell r="L751" t="str">
            <v>City Clerk</v>
          </cell>
          <cell r="M751" t="str">
            <v>319 Garfield St.</v>
          </cell>
          <cell r="N751" t="str">
            <v>Rolfe, IA 50581</v>
          </cell>
          <cell r="O751">
            <v>675</v>
          </cell>
        </row>
        <row r="752">
          <cell r="A752" t="str">
            <v>ROLAND</v>
          </cell>
          <cell r="B752">
            <v>821</v>
          </cell>
          <cell r="E752">
            <v>750</v>
          </cell>
          <cell r="F752">
            <v>4236471</v>
          </cell>
          <cell r="G752">
            <v>750</v>
          </cell>
          <cell r="H752" t="str">
            <v>16207900800000</v>
          </cell>
          <cell r="K752" t="str">
            <v>ROME</v>
          </cell>
          <cell r="L752" t="str">
            <v>Rome City Clerk</v>
          </cell>
          <cell r="M752" t="str">
            <v>104 E Maple St</v>
          </cell>
          <cell r="N752" t="str">
            <v>Mt Pleasant IA 52641</v>
          </cell>
          <cell r="O752">
            <v>113</v>
          </cell>
        </row>
        <row r="753">
          <cell r="A753" t="str">
            <v>ROLFE</v>
          </cell>
          <cell r="B753">
            <v>710</v>
          </cell>
          <cell r="E753">
            <v>751</v>
          </cell>
          <cell r="F753">
            <v>934558</v>
          </cell>
          <cell r="G753">
            <v>751</v>
          </cell>
          <cell r="H753" t="str">
            <v>16208000100000</v>
          </cell>
          <cell r="K753" t="str">
            <v>ROSE HILL</v>
          </cell>
          <cell r="L753" t="str">
            <v>City of Rose Hill, Lorie Jager City Clerk</v>
          </cell>
          <cell r="M753" t="str">
            <v>2371 330th Street</v>
          </cell>
          <cell r="N753" t="str">
            <v>Eddyville, Iowa  52553</v>
          </cell>
          <cell r="O753">
            <v>205</v>
          </cell>
        </row>
        <row r="754">
          <cell r="A754" t="str">
            <v>ROME</v>
          </cell>
          <cell r="B754">
            <v>416</v>
          </cell>
          <cell r="E754">
            <v>752</v>
          </cell>
          <cell r="F754">
            <v>1219398</v>
          </cell>
          <cell r="G754">
            <v>752</v>
          </cell>
          <cell r="H754" t="str">
            <v>16208000200000</v>
          </cell>
          <cell r="K754" t="str">
            <v>ROSSIE</v>
          </cell>
          <cell r="L754" t="str">
            <v>Leoma Haaland, City Clerk</v>
          </cell>
          <cell r="M754" t="str">
            <v>PO Box 805</v>
          </cell>
          <cell r="N754" t="str">
            <v>Spencer, IA 51301</v>
          </cell>
          <cell r="O754">
            <v>58</v>
          </cell>
        </row>
        <row r="755">
          <cell r="A755" t="str">
            <v>ROSE HILL</v>
          </cell>
          <cell r="B755">
            <v>591</v>
          </cell>
          <cell r="E755">
            <v>753</v>
          </cell>
          <cell r="F755">
            <v>658612</v>
          </cell>
          <cell r="G755">
            <v>753</v>
          </cell>
          <cell r="H755" t="str">
            <v>16208000300000</v>
          </cell>
          <cell r="K755" t="str">
            <v>ROWAN</v>
          </cell>
          <cell r="L755" t="str">
            <v>City Of Rowan</v>
          </cell>
          <cell r="M755" t="str">
            <v>101 Main Street</v>
          </cell>
          <cell r="N755" t="str">
            <v>Rowan Iowa 50470</v>
          </cell>
          <cell r="O755">
            <v>218</v>
          </cell>
        </row>
        <row r="756">
          <cell r="A756" t="str">
            <v>ROSSIE</v>
          </cell>
          <cell r="B756">
            <v>178</v>
          </cell>
          <cell r="E756">
            <v>754</v>
          </cell>
          <cell r="F756">
            <v>6155987</v>
          </cell>
          <cell r="G756">
            <v>754</v>
          </cell>
          <cell r="H756" t="str">
            <v>16208000400000</v>
          </cell>
          <cell r="K756" t="str">
            <v>ROWLEY</v>
          </cell>
          <cell r="L756" t="str">
            <v>Deb Hemsath, City Clerk</v>
          </cell>
          <cell r="M756" t="str">
            <v>PO Box 96</v>
          </cell>
          <cell r="N756" t="str">
            <v>Rowley IA 52329</v>
          </cell>
          <cell r="O756">
            <v>290</v>
          </cell>
        </row>
        <row r="757">
          <cell r="A757" t="str">
            <v>ROWAN</v>
          </cell>
          <cell r="B757">
            <v>954</v>
          </cell>
          <cell r="E757">
            <v>755</v>
          </cell>
          <cell r="F757">
            <v>894598</v>
          </cell>
          <cell r="G757">
            <v>755</v>
          </cell>
          <cell r="H757" t="str">
            <v>16208000500000</v>
          </cell>
          <cell r="K757" t="str">
            <v>ROYAL</v>
          </cell>
          <cell r="L757" t="str">
            <v>City Clerk</v>
          </cell>
          <cell r="M757" t="str">
            <v>302 Main Street-PO Box 225</v>
          </cell>
          <cell r="N757" t="str">
            <v>Royal, IA  51357</v>
          </cell>
          <cell r="O757">
            <v>479</v>
          </cell>
        </row>
        <row r="758">
          <cell r="A758" t="str">
            <v>ROWLEY</v>
          </cell>
          <cell r="B758">
            <v>80</v>
          </cell>
          <cell r="E758">
            <v>756</v>
          </cell>
          <cell r="F758">
            <v>5566566</v>
          </cell>
          <cell r="G758">
            <v>756</v>
          </cell>
          <cell r="H758" t="str">
            <v>16208000600000</v>
          </cell>
          <cell r="K758" t="str">
            <v>RUDD</v>
          </cell>
          <cell r="L758" t="str">
            <v>City of Rudd</v>
          </cell>
          <cell r="M758" t="str">
            <v>P.O. Box 78</v>
          </cell>
          <cell r="N758" t="str">
            <v>Rudd, Iowa 50471</v>
          </cell>
          <cell r="O758">
            <v>431</v>
          </cell>
        </row>
        <row r="759">
          <cell r="A759" t="str">
            <v>ROYAL</v>
          </cell>
          <cell r="B759">
            <v>179</v>
          </cell>
          <cell r="E759">
            <v>757</v>
          </cell>
          <cell r="F759">
            <v>959866</v>
          </cell>
          <cell r="G759">
            <v>757</v>
          </cell>
          <cell r="H759" t="str">
            <v>16208000700000</v>
          </cell>
          <cell r="K759" t="str">
            <v>RUNNELLS</v>
          </cell>
          <cell r="L759" t="str">
            <v>City Clerk</v>
          </cell>
          <cell r="M759" t="str">
            <v>110 Brown Street PO box 33</v>
          </cell>
          <cell r="N759" t="str">
            <v>Runnells, IA  50237</v>
          </cell>
          <cell r="O759">
            <v>352</v>
          </cell>
        </row>
        <row r="760">
          <cell r="A760" t="str">
            <v>RUDD</v>
          </cell>
          <cell r="B760">
            <v>329</v>
          </cell>
          <cell r="E760">
            <v>758</v>
          </cell>
          <cell r="F760">
            <v>65425967</v>
          </cell>
          <cell r="G760">
            <v>758</v>
          </cell>
          <cell r="H760" t="str">
            <v>16208000800000</v>
          </cell>
          <cell r="K760" t="str">
            <v>RUSSELL</v>
          </cell>
          <cell r="L760" t="str">
            <v>City Clerk</v>
          </cell>
          <cell r="M760" t="str">
            <v>115 S Maple</v>
          </cell>
          <cell r="N760" t="str">
            <v>Russell, IA 50238</v>
          </cell>
          <cell r="O760">
            <v>559</v>
          </cell>
        </row>
        <row r="761">
          <cell r="A761" t="str">
            <v>RUNNELLS</v>
          </cell>
          <cell r="B761">
            <v>724</v>
          </cell>
          <cell r="E761">
            <v>759</v>
          </cell>
          <cell r="F761">
            <v>1980493</v>
          </cell>
          <cell r="G761">
            <v>759</v>
          </cell>
          <cell r="H761" t="str">
            <v>16208000900000</v>
          </cell>
          <cell r="K761" t="str">
            <v>RUTHVEN</v>
          </cell>
          <cell r="L761" t="str">
            <v>CITY OF RUTHVEN CLERK</v>
          </cell>
          <cell r="M761" t="str">
            <v>PO BOX 160</v>
          </cell>
          <cell r="N761" t="str">
            <v>RUTHVEN, IA 51358</v>
          </cell>
          <cell r="O761">
            <v>711</v>
          </cell>
        </row>
        <row r="762">
          <cell r="A762" t="str">
            <v>RUSSELL</v>
          </cell>
          <cell r="B762">
            <v>566</v>
          </cell>
          <cell r="E762">
            <v>760</v>
          </cell>
          <cell r="F762">
            <v>3788894</v>
          </cell>
          <cell r="G762">
            <v>760</v>
          </cell>
          <cell r="H762" t="str">
            <v>16208001000000</v>
          </cell>
          <cell r="K762" t="str">
            <v>RUTLAND</v>
          </cell>
          <cell r="L762" t="str">
            <v>Rutland, Iowa</v>
          </cell>
          <cell r="M762" t="str">
            <v>201 Sheridan Ave</v>
          </cell>
          <cell r="N762" t="str">
            <v>Rutland, Iowa 50582</v>
          </cell>
          <cell r="O762">
            <v>145</v>
          </cell>
        </row>
        <row r="763">
          <cell r="A763" t="str">
            <v>RUTHVEN</v>
          </cell>
          <cell r="B763">
            <v>690</v>
          </cell>
          <cell r="E763">
            <v>761</v>
          </cell>
          <cell r="F763">
            <v>8663424</v>
          </cell>
          <cell r="G763">
            <v>761</v>
          </cell>
          <cell r="H763" t="str">
            <v>16208100100000</v>
          </cell>
          <cell r="K763" t="str">
            <v>RYAN</v>
          </cell>
          <cell r="L763" t="str">
            <v>CITY OF RYAN</v>
          </cell>
          <cell r="M763" t="str">
            <v>405 FRANKLIN STREET</v>
          </cell>
          <cell r="N763" t="str">
            <v>RYAN, IA 52330</v>
          </cell>
          <cell r="O763">
            <v>410</v>
          </cell>
        </row>
        <row r="764">
          <cell r="A764" t="str">
            <v>RUTLAND</v>
          </cell>
          <cell r="B764">
            <v>434</v>
          </cell>
          <cell r="E764">
            <v>762</v>
          </cell>
          <cell r="F764">
            <v>13982043</v>
          </cell>
          <cell r="G764">
            <v>762</v>
          </cell>
          <cell r="H764" t="str">
            <v>16208100200000</v>
          </cell>
          <cell r="K764" t="str">
            <v>SABULA</v>
          </cell>
          <cell r="L764" t="str">
            <v>City of Sabula</v>
          </cell>
          <cell r="M764" t="str">
            <v>411 Broad Street     PO Box 331</v>
          </cell>
          <cell r="N764" t="str">
            <v>Sabula, IA 52070</v>
          </cell>
          <cell r="O764">
            <v>670</v>
          </cell>
        </row>
        <row r="765">
          <cell r="A765" t="str">
            <v>RYAN</v>
          </cell>
          <cell r="B765">
            <v>266</v>
          </cell>
          <cell r="E765">
            <v>763</v>
          </cell>
          <cell r="F765">
            <v>112690145</v>
          </cell>
          <cell r="G765">
            <v>763</v>
          </cell>
          <cell r="H765" t="str">
            <v>16208100300000</v>
          </cell>
          <cell r="K765" t="str">
            <v>SAC CITY</v>
          </cell>
          <cell r="L765" t="str">
            <v>City Clerk</v>
          </cell>
          <cell r="M765" t="str">
            <v>Box 37</v>
          </cell>
          <cell r="N765" t="str">
            <v>Sac City IA  50583-0037</v>
          </cell>
          <cell r="O765">
            <v>2368</v>
          </cell>
        </row>
        <row r="766">
          <cell r="A766" t="str">
            <v>SABULA</v>
          </cell>
          <cell r="B766">
            <v>458</v>
          </cell>
          <cell r="E766">
            <v>764</v>
          </cell>
          <cell r="F766">
            <v>7486404</v>
          </cell>
          <cell r="G766">
            <v>764</v>
          </cell>
          <cell r="H766" t="str">
            <v>16208100400000</v>
          </cell>
          <cell r="K766" t="str">
            <v>SAGEVILLE</v>
          </cell>
          <cell r="L766" t="str">
            <v>City Clerk/Treasurer</v>
          </cell>
          <cell r="M766" t="str">
            <v>PO Box 3313</v>
          </cell>
          <cell r="N766" t="str">
            <v>Dubuque IA 52004-3313</v>
          </cell>
          <cell r="O766">
            <v>203</v>
          </cell>
        </row>
        <row r="767">
          <cell r="A767" t="str">
            <v>SAC CITY</v>
          </cell>
          <cell r="B767">
            <v>767</v>
          </cell>
          <cell r="E767">
            <v>765</v>
          </cell>
          <cell r="F767">
            <v>3075658</v>
          </cell>
          <cell r="G767">
            <v>765</v>
          </cell>
          <cell r="H767" t="str">
            <v>16208100500000</v>
          </cell>
          <cell r="K767" t="str">
            <v>SAINT ANTHONY</v>
          </cell>
          <cell r="L767" t="str">
            <v>City Clerk</v>
          </cell>
          <cell r="M767" t="str">
            <v>PO BOX 2121</v>
          </cell>
          <cell r="N767" t="str">
            <v>Saint Anthony, IA 50239</v>
          </cell>
          <cell r="O767">
            <v>109</v>
          </cell>
        </row>
        <row r="768">
          <cell r="A768" t="str">
            <v>SAGEVILLE</v>
          </cell>
          <cell r="B768">
            <v>299</v>
          </cell>
          <cell r="E768">
            <v>766</v>
          </cell>
          <cell r="F768">
            <v>35284808</v>
          </cell>
          <cell r="G768">
            <v>766</v>
          </cell>
          <cell r="H768" t="str">
            <v>16208100600000</v>
          </cell>
          <cell r="K768" t="str">
            <v>SAINT CHARLES</v>
          </cell>
          <cell r="L768" t="str">
            <v>City of St. Charles</v>
          </cell>
          <cell r="M768" t="str">
            <v>PO Box 118</v>
          </cell>
          <cell r="N768" t="str">
            <v>St. Charles, IA 50240</v>
          </cell>
          <cell r="O768">
            <v>619</v>
          </cell>
        </row>
        <row r="769">
          <cell r="A769" t="str">
            <v>SALEM</v>
          </cell>
          <cell r="B769">
            <v>417</v>
          </cell>
          <cell r="E769">
            <v>767</v>
          </cell>
          <cell r="F769">
            <v>80811922</v>
          </cell>
          <cell r="G769">
            <v>767</v>
          </cell>
          <cell r="H769" t="str">
            <v>16208100700000</v>
          </cell>
          <cell r="K769" t="str">
            <v>SALEM</v>
          </cell>
          <cell r="L769" t="str">
            <v xml:space="preserve">City of Salem </v>
          </cell>
          <cell r="M769" t="str">
            <v>P.O. Box 179</v>
          </cell>
          <cell r="N769" t="str">
            <v>Salem, IA 52649</v>
          </cell>
          <cell r="O769">
            <v>464</v>
          </cell>
        </row>
        <row r="770">
          <cell r="A770" t="str">
            <v>SALIX</v>
          </cell>
          <cell r="B770">
            <v>936</v>
          </cell>
          <cell r="E770">
            <v>768</v>
          </cell>
          <cell r="F770">
            <v>22412565</v>
          </cell>
          <cell r="G770">
            <v>768</v>
          </cell>
          <cell r="H770" t="str">
            <v>16208100800000</v>
          </cell>
          <cell r="K770" t="str">
            <v>SALIX</v>
          </cell>
          <cell r="L770" t="str">
            <v>City Clerk</v>
          </cell>
          <cell r="M770" t="str">
            <v>PO Box 240</v>
          </cell>
          <cell r="N770" t="str">
            <v>Salix IA  51052</v>
          </cell>
          <cell r="O770">
            <v>370</v>
          </cell>
        </row>
        <row r="771">
          <cell r="A771" t="str">
            <v>SANBORN</v>
          </cell>
          <cell r="B771">
            <v>664</v>
          </cell>
          <cell r="E771">
            <v>769</v>
          </cell>
          <cell r="F771">
            <v>32200184</v>
          </cell>
          <cell r="G771">
            <v>769</v>
          </cell>
          <cell r="H771" t="str">
            <v>16208100900000</v>
          </cell>
          <cell r="K771" t="str">
            <v>SANBORN</v>
          </cell>
          <cell r="L771" t="str">
            <v>City of Sanborn</v>
          </cell>
          <cell r="M771" t="str">
            <v>102 Main Street</v>
          </cell>
          <cell r="N771" t="str">
            <v>Sanborn, IA 51248</v>
          </cell>
          <cell r="O771">
            <v>1353</v>
          </cell>
        </row>
        <row r="772">
          <cell r="A772" t="str">
            <v>SANDYVILLE</v>
          </cell>
          <cell r="B772">
            <v>880</v>
          </cell>
          <cell r="E772">
            <v>770</v>
          </cell>
          <cell r="F772">
            <v>3210671410</v>
          </cell>
          <cell r="G772">
            <v>770</v>
          </cell>
          <cell r="H772" t="str">
            <v>16208200100000</v>
          </cell>
          <cell r="K772" t="str">
            <v>SANDYVILLE</v>
          </cell>
          <cell r="L772" t="str">
            <v>Karla Martindale City Clerk</v>
          </cell>
          <cell r="M772" t="str">
            <v>6631 Washington Street</v>
          </cell>
          <cell r="N772" t="str">
            <v>Sandyville, Iowa 50001</v>
          </cell>
          <cell r="O772">
            <v>61</v>
          </cell>
        </row>
        <row r="773">
          <cell r="A773" t="str">
            <v>SCARVILLE</v>
          </cell>
          <cell r="B773">
            <v>916</v>
          </cell>
          <cell r="E773">
            <v>771</v>
          </cell>
          <cell r="F773">
            <v>108430110</v>
          </cell>
          <cell r="G773">
            <v>771</v>
          </cell>
          <cell r="H773" t="str">
            <v>16208200200000</v>
          </cell>
          <cell r="K773" t="str">
            <v>SCARVILLE</v>
          </cell>
          <cell r="L773" t="str">
            <v>City Clerk</v>
          </cell>
          <cell r="M773" t="str">
            <v>PO Box 15</v>
          </cell>
          <cell r="N773" t="str">
            <v>Scarville, IA  50473</v>
          </cell>
          <cell r="O773">
            <v>97</v>
          </cell>
        </row>
        <row r="774">
          <cell r="A774" t="str">
            <v>SCHALLER</v>
          </cell>
          <cell r="B774">
            <v>768</v>
          </cell>
          <cell r="E774">
            <v>772</v>
          </cell>
          <cell r="F774">
            <v>108688452</v>
          </cell>
          <cell r="G774">
            <v>772</v>
          </cell>
          <cell r="H774" t="str">
            <v>16208200300000</v>
          </cell>
          <cell r="K774" t="str">
            <v>SCHALLER</v>
          </cell>
          <cell r="L774" t="str">
            <v>City Clerk</v>
          </cell>
          <cell r="M774" t="str">
            <v>101 N Main St PO Box 120</v>
          </cell>
          <cell r="N774" t="str">
            <v>Schaller, IA 51053</v>
          </cell>
          <cell r="O774">
            <v>779</v>
          </cell>
        </row>
        <row r="775">
          <cell r="A775" t="str">
            <v>SCHLESWIG</v>
          </cell>
          <cell r="B775">
            <v>225</v>
          </cell>
          <cell r="E775">
            <v>773</v>
          </cell>
          <cell r="F775">
            <v>6251710876</v>
          </cell>
          <cell r="G775">
            <v>773</v>
          </cell>
          <cell r="H775" t="str">
            <v>16208200400000</v>
          </cell>
          <cell r="K775" t="str">
            <v>SCHLESWIG</v>
          </cell>
          <cell r="L775" t="str">
            <v>City of Schleswig</v>
          </cell>
          <cell r="M775" t="str">
            <v>111 2nd St.</v>
          </cell>
          <cell r="N775" t="str">
            <v>Schleswig, IA  51461</v>
          </cell>
          <cell r="O775">
            <v>833</v>
          </cell>
        </row>
        <row r="776">
          <cell r="A776" t="str">
            <v>SCRANTON</v>
          </cell>
          <cell r="B776">
            <v>352</v>
          </cell>
          <cell r="E776">
            <v>774</v>
          </cell>
          <cell r="F776">
            <v>10024622</v>
          </cell>
          <cell r="G776">
            <v>774</v>
          </cell>
          <cell r="H776" t="str">
            <v>16208200500000</v>
          </cell>
          <cell r="K776" t="str">
            <v>SCRANTON</v>
          </cell>
          <cell r="L776" t="str">
            <v>CITY CLERK</v>
          </cell>
          <cell r="M776" t="str">
            <v>1006 MAIN STREET</v>
          </cell>
          <cell r="N776" t="str">
            <v>SCRANTON, IA  51462</v>
          </cell>
          <cell r="O776">
            <v>604</v>
          </cell>
        </row>
        <row r="777">
          <cell r="A777" t="str">
            <v>SEARSBORO</v>
          </cell>
          <cell r="B777">
            <v>750</v>
          </cell>
          <cell r="E777">
            <v>775</v>
          </cell>
          <cell r="F777">
            <v>18354634</v>
          </cell>
          <cell r="G777">
            <v>775</v>
          </cell>
          <cell r="H777" t="str">
            <v>16208200600000</v>
          </cell>
          <cell r="K777" t="str">
            <v>SEARSBORO</v>
          </cell>
          <cell r="L777" t="str">
            <v>Searsboro City</v>
          </cell>
          <cell r="M777" t="str">
            <v>400 3rd St</v>
          </cell>
          <cell r="N777" t="str">
            <v>Searsboro, IA 50242</v>
          </cell>
          <cell r="O777">
            <v>155</v>
          </cell>
        </row>
        <row r="778">
          <cell r="A778" t="str">
            <v>SERGEANT BLUFF</v>
          </cell>
          <cell r="B778">
            <v>937</v>
          </cell>
          <cell r="E778">
            <v>776</v>
          </cell>
          <cell r="F778">
            <v>502309667</v>
          </cell>
          <cell r="G778">
            <v>776</v>
          </cell>
          <cell r="H778" t="str">
            <v>16208200700000</v>
          </cell>
          <cell r="K778" t="str">
            <v>SERGEANT BLUFF</v>
          </cell>
          <cell r="L778" t="str">
            <v>City of Sergeant Bluff, Iowa</v>
          </cell>
          <cell r="M778" t="str">
            <v xml:space="preserve">401 Fourth St. </v>
          </cell>
          <cell r="N778" t="str">
            <v>Sergeant Bluff, IA 51054</v>
          </cell>
          <cell r="O778">
            <v>3321</v>
          </cell>
        </row>
        <row r="779">
          <cell r="A779" t="str">
            <v>SEYMOUR</v>
          </cell>
          <cell r="B779">
            <v>897</v>
          </cell>
          <cell r="E779">
            <v>777</v>
          </cell>
          <cell r="F779">
            <v>349883705</v>
          </cell>
          <cell r="G779">
            <v>777</v>
          </cell>
          <cell r="H779" t="str">
            <v>16208200800000</v>
          </cell>
          <cell r="K779" t="str">
            <v>SEYMOUR</v>
          </cell>
          <cell r="L779" t="str">
            <v>CITY CLERK</v>
          </cell>
          <cell r="M779" t="str">
            <v>109 N 5TH ST</v>
          </cell>
          <cell r="N779" t="str">
            <v>SEYMOUR IA   52590</v>
          </cell>
          <cell r="O779">
            <v>810</v>
          </cell>
        </row>
        <row r="780">
          <cell r="A780" t="str">
            <v>SHAMBAUGH</v>
          </cell>
          <cell r="B780">
            <v>680</v>
          </cell>
          <cell r="E780">
            <v>778</v>
          </cell>
          <cell r="F780">
            <v>57474790</v>
          </cell>
          <cell r="G780">
            <v>778</v>
          </cell>
          <cell r="H780" t="str">
            <v>16208200900000</v>
          </cell>
          <cell r="K780" t="str">
            <v>SHAMBAUGH</v>
          </cell>
          <cell r="L780" t="str">
            <v>SHAMBAUGH CITY</v>
          </cell>
          <cell r="M780" t="str">
            <v>PO BOX 7</v>
          </cell>
          <cell r="N780" t="str">
            <v>SHAMBAUGH CITY</v>
          </cell>
          <cell r="O780">
            <v>188</v>
          </cell>
        </row>
        <row r="781">
          <cell r="A781" t="str">
            <v>SHANNON CITY</v>
          </cell>
          <cell r="B781">
            <v>852</v>
          </cell>
          <cell r="E781">
            <v>779</v>
          </cell>
          <cell r="F781">
            <v>8178795</v>
          </cell>
          <cell r="G781">
            <v>779</v>
          </cell>
          <cell r="H781" t="str">
            <v>16208201000000</v>
          </cell>
          <cell r="K781" t="str">
            <v>SHANNON CITY</v>
          </cell>
          <cell r="L781" t="str">
            <v>SHANNON CITY CITY</v>
          </cell>
          <cell r="M781" t="str">
            <v>PO BOX 321</v>
          </cell>
          <cell r="N781" t="str">
            <v>SHANNON CITY, IA  50861</v>
          </cell>
          <cell r="O781">
            <v>70</v>
          </cell>
        </row>
        <row r="782">
          <cell r="A782" t="str">
            <v>SHARPSBURG</v>
          </cell>
          <cell r="B782">
            <v>845</v>
          </cell>
          <cell r="E782">
            <v>780</v>
          </cell>
          <cell r="F782">
            <v>16898838</v>
          </cell>
          <cell r="G782">
            <v>780</v>
          </cell>
          <cell r="H782" t="str">
            <v>16208201100000</v>
          </cell>
          <cell r="K782" t="str">
            <v>SHARPSBURG</v>
          </cell>
          <cell r="L782" t="str">
            <v>Sharpsburg City Clerk</v>
          </cell>
          <cell r="M782" t="str">
            <v>P O Box 91</v>
          </cell>
          <cell r="N782" t="str">
            <v>Sharpsburg, Iowa 50862</v>
          </cell>
          <cell r="O782">
            <v>98</v>
          </cell>
        </row>
        <row r="783">
          <cell r="A783" t="str">
            <v>SHEFFIELD</v>
          </cell>
          <cell r="B783">
            <v>337</v>
          </cell>
          <cell r="E783">
            <v>781</v>
          </cell>
          <cell r="F783">
            <v>6707259</v>
          </cell>
          <cell r="G783">
            <v>781</v>
          </cell>
          <cell r="H783" t="str">
            <v>16208201200000</v>
          </cell>
          <cell r="K783" t="str">
            <v>SHEFFIELD</v>
          </cell>
          <cell r="L783" t="str">
            <v>Sheffield City Clerk</v>
          </cell>
          <cell r="M783" t="str">
            <v>PO Box 252</v>
          </cell>
          <cell r="N783" t="str">
            <v>Sheffield, Iowa 50475-0252</v>
          </cell>
          <cell r="O783">
            <v>930</v>
          </cell>
        </row>
        <row r="784">
          <cell r="A784" t="str">
            <v>SHELBY</v>
          </cell>
          <cell r="B784">
            <v>795</v>
          </cell>
          <cell r="E784">
            <v>782</v>
          </cell>
          <cell r="F784">
            <v>7134832</v>
          </cell>
          <cell r="G784">
            <v>782</v>
          </cell>
          <cell r="H784" t="str">
            <v>16208201300000</v>
          </cell>
          <cell r="K784" t="str">
            <v>SHELBY</v>
          </cell>
          <cell r="L784" t="str">
            <v>City of Shelby</v>
          </cell>
          <cell r="M784" t="str">
            <v>419 East Street</v>
          </cell>
          <cell r="N784" t="str">
            <v>Shelby, IA 51570</v>
          </cell>
          <cell r="O784">
            <v>696</v>
          </cell>
        </row>
        <row r="785">
          <cell r="A785" t="str">
            <v>SHELDAHL</v>
          </cell>
          <cell r="B785">
            <v>725</v>
          </cell>
          <cell r="E785">
            <v>784</v>
          </cell>
          <cell r="F785">
            <v>60129756</v>
          </cell>
          <cell r="G785">
            <v>784</v>
          </cell>
          <cell r="H785" t="str">
            <v>16208201500000</v>
          </cell>
          <cell r="K785" t="str">
            <v>SHELDAHL</v>
          </cell>
          <cell r="L785" t="str">
            <v>City of Sheldahl</v>
          </cell>
          <cell r="M785" t="str">
            <v>PO Box 82</v>
          </cell>
          <cell r="N785" t="str">
            <v>Sheldahl  IA  50243</v>
          </cell>
          <cell r="O785">
            <v>336</v>
          </cell>
        </row>
        <row r="786">
          <cell r="A786" t="str">
            <v>SHELDON</v>
          </cell>
          <cell r="B786">
            <v>665</v>
          </cell>
          <cell r="E786">
            <v>785</v>
          </cell>
          <cell r="F786">
            <v>87358053</v>
          </cell>
          <cell r="G786">
            <v>785</v>
          </cell>
          <cell r="H786" t="str">
            <v>16208201600000</v>
          </cell>
          <cell r="K786" t="str">
            <v>SHELDON</v>
          </cell>
          <cell r="L786" t="str">
            <v>City Clerk</v>
          </cell>
          <cell r="M786" t="str">
            <v>416 9th Street, PO Box 276</v>
          </cell>
          <cell r="N786" t="str">
            <v>Sheldon, IA  51201</v>
          </cell>
          <cell r="O786">
            <v>4914</v>
          </cell>
        </row>
        <row r="787">
          <cell r="A787" t="str">
            <v>SHELL ROCK</v>
          </cell>
          <cell r="B787">
            <v>102</v>
          </cell>
          <cell r="E787">
            <v>786</v>
          </cell>
          <cell r="F787">
            <v>132450295</v>
          </cell>
          <cell r="G787">
            <v>786</v>
          </cell>
          <cell r="H787" t="str">
            <v>16208201700000</v>
          </cell>
          <cell r="K787" t="str">
            <v>SHELL ROCK</v>
          </cell>
          <cell r="L787" t="str">
            <v>City of Shell Rock</v>
          </cell>
          <cell r="M787" t="str">
            <v>303 S. Cherry Street, PO Box 522</v>
          </cell>
          <cell r="N787" t="str">
            <v>Shell Rock, IA 50670</v>
          </cell>
          <cell r="O787">
            <v>1298</v>
          </cell>
        </row>
        <row r="788">
          <cell r="A788" t="str">
            <v>SHELLSBURG</v>
          </cell>
          <cell r="B788">
            <v>41</v>
          </cell>
          <cell r="E788">
            <v>787</v>
          </cell>
          <cell r="F788">
            <v>9117908</v>
          </cell>
          <cell r="G788">
            <v>787</v>
          </cell>
          <cell r="H788" t="str">
            <v>16208300100000</v>
          </cell>
          <cell r="K788" t="str">
            <v>SHELLSBURG</v>
          </cell>
          <cell r="L788" t="str">
            <v>City of Shellsburg</v>
          </cell>
          <cell r="M788" t="str">
            <v>P.O. Box J</v>
          </cell>
          <cell r="N788" t="str">
            <v>Shellsburg, IA  52332</v>
          </cell>
          <cell r="O788">
            <v>938</v>
          </cell>
        </row>
        <row r="789">
          <cell r="A789" t="str">
            <v>SHENANDOAH</v>
          </cell>
          <cell r="B789">
            <v>681</v>
          </cell>
          <cell r="E789">
            <v>788</v>
          </cell>
          <cell r="F789">
            <v>18019111</v>
          </cell>
          <cell r="G789">
            <v>788</v>
          </cell>
          <cell r="H789" t="str">
            <v>16208300200000</v>
          </cell>
          <cell r="K789" t="str">
            <v>SHENANDOAH</v>
          </cell>
          <cell r="L789" t="str">
            <v>City of Shenandoah</v>
          </cell>
          <cell r="M789" t="str">
            <v>500 W Clarinda Ave</v>
          </cell>
          <cell r="N789" t="str">
            <v>Shenandoah, IA 51601</v>
          </cell>
          <cell r="O789">
            <v>5546</v>
          </cell>
        </row>
        <row r="790">
          <cell r="A790" t="str">
            <v>SHERRILL</v>
          </cell>
          <cell r="B790">
            <v>300</v>
          </cell>
          <cell r="E790">
            <v>789</v>
          </cell>
          <cell r="F790">
            <v>26083422</v>
          </cell>
          <cell r="G790">
            <v>789</v>
          </cell>
          <cell r="H790" t="str">
            <v>16208300300000</v>
          </cell>
          <cell r="K790" t="str">
            <v>SHERRILL</v>
          </cell>
          <cell r="L790" t="str">
            <v>City Clerk</v>
          </cell>
          <cell r="M790" t="str">
            <v>5309 South Mound Rd</v>
          </cell>
          <cell r="N790" t="str">
            <v>Sherrill, IA 52073</v>
          </cell>
          <cell r="O790">
            <v>186</v>
          </cell>
        </row>
        <row r="791">
          <cell r="A791" t="str">
            <v>SHUEYVILLE</v>
          </cell>
          <cell r="B791">
            <v>487</v>
          </cell>
          <cell r="E791">
            <v>790</v>
          </cell>
          <cell r="F791">
            <v>260638795</v>
          </cell>
          <cell r="G791">
            <v>790</v>
          </cell>
          <cell r="H791" t="str">
            <v>16208300400000</v>
          </cell>
          <cell r="K791" t="str">
            <v>SHUEYVILLE</v>
          </cell>
          <cell r="L791" t="str">
            <v>City of Shueyville</v>
          </cell>
          <cell r="M791" t="str">
            <v>2863 120th Street NE</v>
          </cell>
          <cell r="N791" t="str">
            <v>Swisher, IA  52338</v>
          </cell>
          <cell r="O791">
            <v>250</v>
          </cell>
        </row>
        <row r="792">
          <cell r="A792" t="str">
            <v>SIBLEY</v>
          </cell>
          <cell r="B792">
            <v>671</v>
          </cell>
          <cell r="E792">
            <v>791</v>
          </cell>
          <cell r="F792">
            <v>11166341</v>
          </cell>
          <cell r="G792">
            <v>791</v>
          </cell>
          <cell r="H792" t="str">
            <v>16208300500000</v>
          </cell>
          <cell r="K792" t="str">
            <v>SIBLEY</v>
          </cell>
          <cell r="L792" t="str">
            <v>Kristen L. Vipond, City Clerk</v>
          </cell>
          <cell r="M792" t="str">
            <v>808 3rd Avenue, PO Box 126</v>
          </cell>
          <cell r="N792" t="str">
            <v>Sibley, Iowa  51249</v>
          </cell>
          <cell r="O792">
            <v>2796</v>
          </cell>
        </row>
        <row r="793">
          <cell r="A793" t="str">
            <v>SIDNEY</v>
          </cell>
          <cell r="B793">
            <v>343</v>
          </cell>
          <cell r="E793">
            <v>792</v>
          </cell>
          <cell r="F793">
            <v>1842740</v>
          </cell>
          <cell r="G793">
            <v>792</v>
          </cell>
          <cell r="H793" t="str">
            <v>16208300600000</v>
          </cell>
          <cell r="K793" t="str">
            <v>SIDNEY</v>
          </cell>
          <cell r="L793" t="str">
            <v>City of Sidney</v>
          </cell>
          <cell r="M793" t="str">
            <v>604 Clay Street</v>
          </cell>
          <cell r="N793" t="str">
            <v>Sidney, IA 51652</v>
          </cell>
          <cell r="O793">
            <v>1300</v>
          </cell>
        </row>
        <row r="794">
          <cell r="A794" t="str">
            <v>SIGOURNEY</v>
          </cell>
          <cell r="B794">
            <v>512</v>
          </cell>
          <cell r="E794">
            <v>793</v>
          </cell>
          <cell r="F794">
            <v>11100545</v>
          </cell>
          <cell r="G794">
            <v>793</v>
          </cell>
          <cell r="H794" t="str">
            <v>16208300700000</v>
          </cell>
          <cell r="K794" t="str">
            <v>SIGOURNEY</v>
          </cell>
          <cell r="L794" t="str">
            <v>City of Sigourney</v>
          </cell>
          <cell r="M794" t="str">
            <v>100 North Main Street</v>
          </cell>
          <cell r="N794" t="str">
            <v>Sigourney, IA  52591</v>
          </cell>
          <cell r="O794">
            <v>2209</v>
          </cell>
        </row>
        <row r="795">
          <cell r="A795" t="str">
            <v>SILVER CITY</v>
          </cell>
          <cell r="B795">
            <v>622</v>
          </cell>
          <cell r="E795">
            <v>794</v>
          </cell>
          <cell r="F795">
            <v>10291801</v>
          </cell>
          <cell r="G795">
            <v>794</v>
          </cell>
          <cell r="H795" t="str">
            <v>16208300800000</v>
          </cell>
          <cell r="K795" t="str">
            <v>SILVER CITY</v>
          </cell>
          <cell r="L795" t="str">
            <v>CITY OF SILVER CITY</v>
          </cell>
          <cell r="M795" t="str">
            <v>417 MAIN STREET</v>
          </cell>
          <cell r="N795" t="str">
            <v>SILVER CITY, IOWA 51571</v>
          </cell>
          <cell r="O795">
            <v>259</v>
          </cell>
        </row>
        <row r="796">
          <cell r="A796" t="str">
            <v>SIOUX CENTER</v>
          </cell>
          <cell r="B796">
            <v>810</v>
          </cell>
          <cell r="E796">
            <v>795</v>
          </cell>
          <cell r="F796">
            <v>73016398</v>
          </cell>
          <cell r="G796">
            <v>795</v>
          </cell>
          <cell r="H796" t="str">
            <v>16208300900000</v>
          </cell>
          <cell r="K796" t="str">
            <v>SIOUX CENTER</v>
          </cell>
          <cell r="L796" t="str">
            <v>Darryl Ten Pas, Finance Director</v>
          </cell>
          <cell r="M796" t="str">
            <v>335 1st Avenue NW</v>
          </cell>
          <cell r="N796" t="str">
            <v>Sioux Center, IA 51250</v>
          </cell>
          <cell r="O796">
            <v>6002</v>
          </cell>
        </row>
        <row r="797">
          <cell r="A797" t="str">
            <v>SIOUX CITY</v>
          </cell>
          <cell r="B797">
            <v>938</v>
          </cell>
          <cell r="E797">
            <v>796</v>
          </cell>
          <cell r="F797">
            <v>3816946</v>
          </cell>
          <cell r="G797">
            <v>796</v>
          </cell>
          <cell r="H797" t="str">
            <v>16208301000000</v>
          </cell>
          <cell r="K797" t="str">
            <v>SIOUX CITY</v>
          </cell>
          <cell r="L797" t="str">
            <v>CITY OF SIOUX CITY</v>
          </cell>
          <cell r="M797" t="str">
            <v>405 6TH STREET</v>
          </cell>
          <cell r="N797" t="str">
            <v>SIOUX CITY, IA 51102</v>
          </cell>
          <cell r="O797">
            <v>85013</v>
          </cell>
        </row>
        <row r="798">
          <cell r="A798" t="str">
            <v>SIOUX RAPIDS</v>
          </cell>
          <cell r="B798">
            <v>90</v>
          </cell>
          <cell r="E798">
            <v>797</v>
          </cell>
          <cell r="F798">
            <v>4175488</v>
          </cell>
          <cell r="G798">
            <v>797</v>
          </cell>
          <cell r="H798" t="str">
            <v>16208301100000</v>
          </cell>
          <cell r="K798" t="str">
            <v>SIOUX RAPIDS</v>
          </cell>
          <cell r="L798" t="str">
            <v>City Clerk</v>
          </cell>
          <cell r="M798" t="str">
            <v>PO Box 473</v>
          </cell>
          <cell r="N798" t="str">
            <v>Sioux Rapids, IA 50585</v>
          </cell>
          <cell r="O798">
            <v>720</v>
          </cell>
        </row>
        <row r="799">
          <cell r="A799" t="str">
            <v>SLATER</v>
          </cell>
          <cell r="B799">
            <v>822</v>
          </cell>
          <cell r="E799">
            <v>798</v>
          </cell>
          <cell r="F799">
            <v>77651965</v>
          </cell>
          <cell r="G799">
            <v>798</v>
          </cell>
          <cell r="H799" t="str">
            <v>16208400100000</v>
          </cell>
          <cell r="K799" t="str">
            <v>SLATER</v>
          </cell>
          <cell r="L799" t="str">
            <v>City of Slater</v>
          </cell>
          <cell r="M799" t="str">
            <v>PO Box 538</v>
          </cell>
          <cell r="N799" t="str">
            <v>Slater, IA 50244</v>
          </cell>
          <cell r="O799">
            <v>1306</v>
          </cell>
        </row>
        <row r="800">
          <cell r="A800" t="str">
            <v>SLOAN</v>
          </cell>
          <cell r="B800">
            <v>939</v>
          </cell>
          <cell r="E800">
            <v>799</v>
          </cell>
          <cell r="F800">
            <v>31863544</v>
          </cell>
          <cell r="G800">
            <v>799</v>
          </cell>
          <cell r="H800" t="str">
            <v>16208400200000</v>
          </cell>
          <cell r="K800" t="str">
            <v>SLOAN</v>
          </cell>
          <cell r="L800" t="str">
            <v>CITY CLERK/TREASURER</v>
          </cell>
          <cell r="M800" t="str">
            <v>PO BOX 1</v>
          </cell>
          <cell r="N800" t="str">
            <v>SLOAN IA 51055</v>
          </cell>
          <cell r="O800">
            <v>1032</v>
          </cell>
        </row>
        <row r="801">
          <cell r="A801" t="str">
            <v>SMITHLAND</v>
          </cell>
          <cell r="B801">
            <v>940</v>
          </cell>
          <cell r="E801">
            <v>800</v>
          </cell>
          <cell r="F801">
            <v>1609930</v>
          </cell>
          <cell r="G801">
            <v>800</v>
          </cell>
          <cell r="H801" t="str">
            <v>16208400300000</v>
          </cell>
          <cell r="K801" t="str">
            <v>SMITHLAND</v>
          </cell>
          <cell r="L801" t="str">
            <v>SMITHLAND CITY</v>
          </cell>
          <cell r="M801" t="str">
            <v>PO BOX 187</v>
          </cell>
          <cell r="N801" t="str">
            <v>SMITHLAND IA 51056-0187</v>
          </cell>
          <cell r="O801">
            <v>221</v>
          </cell>
        </row>
        <row r="802">
          <cell r="A802" t="str">
            <v>SOLDIER</v>
          </cell>
          <cell r="B802">
            <v>637</v>
          </cell>
          <cell r="E802">
            <v>801</v>
          </cell>
          <cell r="F802">
            <v>13866298</v>
          </cell>
          <cell r="G802">
            <v>801</v>
          </cell>
          <cell r="H802" t="str">
            <v>16208400400000</v>
          </cell>
          <cell r="K802" t="str">
            <v>SOLDIER</v>
          </cell>
          <cell r="L802" t="str">
            <v xml:space="preserve">City of Soldier </v>
          </cell>
          <cell r="M802" t="str">
            <v>PO Box 45</v>
          </cell>
          <cell r="N802" t="str">
            <v>Soldier, IA 51572</v>
          </cell>
          <cell r="O802">
            <v>207</v>
          </cell>
        </row>
        <row r="803">
          <cell r="A803" t="str">
            <v>SOLON</v>
          </cell>
          <cell r="B803">
            <v>488</v>
          </cell>
          <cell r="E803">
            <v>802</v>
          </cell>
          <cell r="F803">
            <v>80399106</v>
          </cell>
          <cell r="G803">
            <v>802</v>
          </cell>
          <cell r="H803" t="str">
            <v>16208400500000</v>
          </cell>
          <cell r="K803" t="str">
            <v>SOLON</v>
          </cell>
          <cell r="L803" t="str">
            <v>City of Solon</v>
          </cell>
          <cell r="M803" t="str">
            <v>101 N Iowa Street</v>
          </cell>
          <cell r="N803" t="str">
            <v>Solon IA 52333</v>
          </cell>
          <cell r="O803">
            <v>1177</v>
          </cell>
        </row>
        <row r="804">
          <cell r="A804" t="str">
            <v>SOMERS</v>
          </cell>
          <cell r="B804">
            <v>112</v>
          </cell>
          <cell r="E804">
            <v>803</v>
          </cell>
          <cell r="F804">
            <v>31719864</v>
          </cell>
          <cell r="G804">
            <v>803</v>
          </cell>
          <cell r="H804" t="str">
            <v>16208400600000</v>
          </cell>
          <cell r="K804" t="str">
            <v>SOMERS</v>
          </cell>
          <cell r="L804" t="str">
            <v>City of Somers</v>
          </cell>
          <cell r="M804" t="str">
            <v>PO Box 4</v>
          </cell>
          <cell r="N804" t="str">
            <v>Somers, IA 50586</v>
          </cell>
          <cell r="O804">
            <v>165</v>
          </cell>
        </row>
        <row r="805">
          <cell r="A805" t="str">
            <v>SOUTH ENGLISH</v>
          </cell>
          <cell r="B805">
            <v>513</v>
          </cell>
          <cell r="E805">
            <v>804</v>
          </cell>
          <cell r="F805">
            <v>125090386</v>
          </cell>
          <cell r="G805">
            <v>804</v>
          </cell>
          <cell r="H805" t="str">
            <v>16208400700000</v>
          </cell>
          <cell r="K805" t="str">
            <v>SOUTH ENGLISH</v>
          </cell>
          <cell r="L805" t="str">
            <v>Jacki McDermott, City Clerk</v>
          </cell>
          <cell r="M805" t="str">
            <v>PO Box 112</v>
          </cell>
          <cell r="N805" t="str">
            <v>South English, IA 52335</v>
          </cell>
          <cell r="O805">
            <v>213</v>
          </cell>
        </row>
        <row r="806">
          <cell r="A806" t="str">
            <v>SPENCER</v>
          </cell>
          <cell r="B806">
            <v>180</v>
          </cell>
          <cell r="E806">
            <v>805</v>
          </cell>
          <cell r="F806">
            <v>27570459</v>
          </cell>
          <cell r="G806">
            <v>805</v>
          </cell>
          <cell r="H806" t="str">
            <v>16208400800000</v>
          </cell>
          <cell r="K806" t="str">
            <v>SPENCER</v>
          </cell>
          <cell r="L806" t="str">
            <v>City of Spencer</v>
          </cell>
          <cell r="M806" t="str">
            <v>418 2nd Ave W</v>
          </cell>
          <cell r="N806" t="str">
            <v>Spencer, IA 51301</v>
          </cell>
          <cell r="O806">
            <v>11317</v>
          </cell>
        </row>
        <row r="807">
          <cell r="A807" t="str">
            <v>SPILLVILLE</v>
          </cell>
          <cell r="B807">
            <v>925</v>
          </cell>
          <cell r="E807">
            <v>806</v>
          </cell>
          <cell r="F807">
            <v>2866068</v>
          </cell>
          <cell r="G807">
            <v>806</v>
          </cell>
          <cell r="H807" t="str">
            <v>16208400900000</v>
          </cell>
          <cell r="K807" t="str">
            <v>SPILLVILLE</v>
          </cell>
          <cell r="L807" t="str">
            <v>City of Spillville</v>
          </cell>
          <cell r="M807" t="str">
            <v>PO Box 276</v>
          </cell>
          <cell r="N807" t="str">
            <v>Spillville, IA 52168</v>
          </cell>
          <cell r="O807">
            <v>386</v>
          </cell>
        </row>
        <row r="808">
          <cell r="A808" t="str">
            <v>SPIRIT LAKE</v>
          </cell>
          <cell r="B808">
            <v>277</v>
          </cell>
          <cell r="E808">
            <v>807</v>
          </cell>
          <cell r="F808">
            <v>11577656</v>
          </cell>
          <cell r="G808">
            <v>807</v>
          </cell>
          <cell r="H808" t="str">
            <v>16208401000000</v>
          </cell>
          <cell r="K808" t="str">
            <v>SPIRIT LAKE</v>
          </cell>
          <cell r="L808" t="str">
            <v>City Clerk</v>
          </cell>
          <cell r="M808" t="str">
            <v>1803 Hill Avenue</v>
          </cell>
          <cell r="N808" t="str">
            <v>Spirit Lake, IA  51360</v>
          </cell>
          <cell r="O808">
            <v>4261</v>
          </cell>
        </row>
        <row r="809">
          <cell r="A809" t="str">
            <v>SPRAGUEVILLE</v>
          </cell>
          <cell r="B809">
            <v>460</v>
          </cell>
          <cell r="E809">
            <v>808</v>
          </cell>
          <cell r="F809">
            <v>332708566</v>
          </cell>
          <cell r="G809">
            <v>808</v>
          </cell>
          <cell r="H809" t="str">
            <v>16208401100000</v>
          </cell>
          <cell r="K809" t="str">
            <v>SPRAGUEVILLE</v>
          </cell>
          <cell r="L809" t="str">
            <v>City of Spragueville</v>
          </cell>
          <cell r="M809" t="str">
            <v xml:space="preserve">Box 63 </v>
          </cell>
          <cell r="N809" t="str">
            <v>Springbrook, Iowa 52075</v>
          </cell>
          <cell r="O809">
            <v>89</v>
          </cell>
        </row>
        <row r="810">
          <cell r="A810" t="str">
            <v>SPRING HILL</v>
          </cell>
          <cell r="B810">
            <v>881</v>
          </cell>
          <cell r="E810">
            <v>809</v>
          </cell>
          <cell r="F810">
            <v>208158100</v>
          </cell>
          <cell r="G810">
            <v>809</v>
          </cell>
          <cell r="H810" t="str">
            <v>16208401200000</v>
          </cell>
          <cell r="K810" t="str">
            <v>SPRING HILL</v>
          </cell>
          <cell r="L810" t="str">
            <v>City of Spring Hill, Iowa</v>
          </cell>
          <cell r="M810" t="str">
            <v>10110 Carson Street</v>
          </cell>
          <cell r="N810" t="str">
            <v>Spring Hill, IA  50125</v>
          </cell>
          <cell r="O810">
            <v>92</v>
          </cell>
        </row>
        <row r="811">
          <cell r="A811" t="str">
            <v>SPRINGBROOK</v>
          </cell>
          <cell r="B811">
            <v>461</v>
          </cell>
          <cell r="E811">
            <v>810</v>
          </cell>
          <cell r="F811">
            <v>461677339</v>
          </cell>
          <cell r="G811">
            <v>810</v>
          </cell>
          <cell r="H811" t="str">
            <v>16208401300000</v>
          </cell>
          <cell r="K811" t="str">
            <v>SPRINGBROOK</v>
          </cell>
          <cell r="L811" t="str">
            <v>City of Springbrook</v>
          </cell>
          <cell r="M811" t="str">
            <v>PO Box 55</v>
          </cell>
          <cell r="N811" t="str">
            <v>Springbrook, IA  52075</v>
          </cell>
          <cell r="O811">
            <v>182</v>
          </cell>
        </row>
        <row r="812">
          <cell r="A812" t="str">
            <v>SPRINGVILLE</v>
          </cell>
          <cell r="B812">
            <v>552</v>
          </cell>
          <cell r="E812">
            <v>811</v>
          </cell>
          <cell r="F812">
            <v>3607945166</v>
          </cell>
          <cell r="G812">
            <v>811</v>
          </cell>
          <cell r="H812" t="str">
            <v>16208500100000</v>
          </cell>
          <cell r="K812" t="str">
            <v>SPRINGVILLE</v>
          </cell>
          <cell r="L812" t="str">
            <v>City Clerk</v>
          </cell>
          <cell r="M812" t="str">
            <v>304 Broadway</v>
          </cell>
          <cell r="N812" t="str">
            <v>Springville, IA 52336</v>
          </cell>
          <cell r="O812">
            <v>1091</v>
          </cell>
        </row>
        <row r="813">
          <cell r="A813" t="str">
            <v>ST. ANSGAR</v>
          </cell>
          <cell r="B813">
            <v>629</v>
          </cell>
          <cell r="E813">
            <v>812</v>
          </cell>
          <cell r="F813">
            <v>39578359</v>
          </cell>
          <cell r="G813">
            <v>812</v>
          </cell>
          <cell r="H813" t="str">
            <v>16208500200000</v>
          </cell>
          <cell r="K813" t="str">
            <v>ST ANSGAR</v>
          </cell>
          <cell r="L813" t="str">
            <v>City Clerk</v>
          </cell>
          <cell r="M813" t="str">
            <v>111 South Mitchell Street</v>
          </cell>
          <cell r="N813" t="str">
            <v>St. Ansgar, IA 50472-0307</v>
          </cell>
          <cell r="O813">
            <v>1031</v>
          </cell>
        </row>
        <row r="814">
          <cell r="A814" t="str">
            <v>ST. ANTHONY</v>
          </cell>
          <cell r="B814">
            <v>614</v>
          </cell>
          <cell r="E814">
            <v>813</v>
          </cell>
          <cell r="F814">
            <v>17669147</v>
          </cell>
          <cell r="G814">
            <v>813</v>
          </cell>
          <cell r="H814" t="str">
            <v>16208500300000</v>
          </cell>
          <cell r="K814" t="str">
            <v>ST DONATUS</v>
          </cell>
          <cell r="L814" t="str">
            <v>CITY OF ST. DONATUS</v>
          </cell>
          <cell r="M814" t="str">
            <v>PO BOX 73</v>
          </cell>
          <cell r="N814" t="str">
            <v>ST. DONATUS, IA 52071</v>
          </cell>
          <cell r="O814">
            <v>140</v>
          </cell>
        </row>
        <row r="815">
          <cell r="A815" t="str">
            <v>ST. CHARLES</v>
          </cell>
          <cell r="B815">
            <v>581</v>
          </cell>
          <cell r="E815">
            <v>814</v>
          </cell>
          <cell r="F815">
            <v>38059321</v>
          </cell>
          <cell r="G815">
            <v>814</v>
          </cell>
          <cell r="H815" t="str">
            <v>16208500400000</v>
          </cell>
          <cell r="K815" t="str">
            <v>ST LUCAS</v>
          </cell>
          <cell r="L815" t="str">
            <v>CITY OF SAINT LUCAS</v>
          </cell>
          <cell r="M815" t="str">
            <v>PO BOX 244</v>
          </cell>
          <cell r="N815" t="str">
            <v>ST. LUCAS IOWA 52166</v>
          </cell>
          <cell r="O815">
            <v>178</v>
          </cell>
        </row>
        <row r="816">
          <cell r="A816" t="str">
            <v>ST. DONATUS</v>
          </cell>
          <cell r="B816">
            <v>459</v>
          </cell>
          <cell r="E816">
            <v>815</v>
          </cell>
          <cell r="F816">
            <v>58114319</v>
          </cell>
          <cell r="G816">
            <v>815</v>
          </cell>
          <cell r="H816" t="str">
            <v>16208500500000</v>
          </cell>
          <cell r="K816" t="str">
            <v>ST MARYS</v>
          </cell>
          <cell r="L816" t="str">
            <v>City of St. Marys</v>
          </cell>
          <cell r="M816" t="str">
            <v>PO Box 47</v>
          </cell>
          <cell r="N816" t="str">
            <v>St. Marys IA 50241</v>
          </cell>
          <cell r="O816">
            <v>134</v>
          </cell>
        </row>
        <row r="817">
          <cell r="A817" t="str">
            <v>ST. LUCAS</v>
          </cell>
          <cell r="B817">
            <v>318</v>
          </cell>
          <cell r="E817">
            <v>816</v>
          </cell>
          <cell r="F817">
            <v>213458295</v>
          </cell>
          <cell r="G817">
            <v>816</v>
          </cell>
          <cell r="H817" t="str">
            <v>16208500600000</v>
          </cell>
          <cell r="K817" t="str">
            <v>ST OLAF</v>
          </cell>
          <cell r="L817" t="str">
            <v>ST OLAF CITY</v>
          </cell>
          <cell r="M817" t="str">
            <v>109 SOUTH MAIN STREET</v>
          </cell>
          <cell r="N817" t="str">
            <v>ST OLAF, IA 52072-0037</v>
          </cell>
          <cell r="O817">
            <v>136</v>
          </cell>
        </row>
        <row r="818">
          <cell r="A818" t="str">
            <v>ST. MARYS</v>
          </cell>
          <cell r="B818">
            <v>879</v>
          </cell>
          <cell r="E818">
            <v>817</v>
          </cell>
          <cell r="F818">
            <v>14521260</v>
          </cell>
          <cell r="G818">
            <v>817</v>
          </cell>
          <cell r="H818" t="str">
            <v>16208500700000</v>
          </cell>
          <cell r="K818" t="str">
            <v>ST PAUL</v>
          </cell>
          <cell r="L818" t="str">
            <v>City Clerk</v>
          </cell>
          <cell r="M818" t="str">
            <v>1290 Main Street</v>
          </cell>
          <cell r="N818" t="str">
            <v>Saint Paul, IA 52657</v>
          </cell>
          <cell r="O818">
            <v>118</v>
          </cell>
        </row>
        <row r="819">
          <cell r="A819" t="str">
            <v>ST. OLAF</v>
          </cell>
          <cell r="B819">
            <v>198</v>
          </cell>
          <cell r="E819">
            <v>818</v>
          </cell>
          <cell r="F819">
            <v>37145475</v>
          </cell>
          <cell r="G819">
            <v>818</v>
          </cell>
          <cell r="H819" t="str">
            <v>16208500900000</v>
          </cell>
          <cell r="K819" t="str">
            <v>STACYVILLE</v>
          </cell>
          <cell r="L819" t="str">
            <v>City of Stacyville</v>
          </cell>
          <cell r="M819" t="str">
            <v>P O Box 184</v>
          </cell>
          <cell r="N819" t="str">
            <v>Stacyville, IA 50476</v>
          </cell>
          <cell r="O819">
            <v>469</v>
          </cell>
        </row>
        <row r="820">
          <cell r="A820" t="str">
            <v>ST. PAUL</v>
          </cell>
          <cell r="B820">
            <v>535</v>
          </cell>
          <cell r="E820">
            <v>819</v>
          </cell>
          <cell r="F820">
            <v>12821002</v>
          </cell>
          <cell r="G820">
            <v>819</v>
          </cell>
          <cell r="H820" t="str">
            <v>16208500800000</v>
          </cell>
          <cell r="K820" t="str">
            <v>STANHOPE</v>
          </cell>
          <cell r="L820" t="str">
            <v>City Clerk</v>
          </cell>
          <cell r="M820" t="str">
            <v>600 Main St P.O. Box 128</v>
          </cell>
          <cell r="N820" t="str">
            <v>Stanhope, IA 50246</v>
          </cell>
          <cell r="O820">
            <v>488</v>
          </cell>
        </row>
        <row r="821">
          <cell r="A821" t="str">
            <v>STACYVILLE</v>
          </cell>
          <cell r="B821">
            <v>630</v>
          </cell>
          <cell r="E821">
            <v>820</v>
          </cell>
          <cell r="F821">
            <v>360337360</v>
          </cell>
          <cell r="G821">
            <v>820</v>
          </cell>
          <cell r="H821" t="str">
            <v>16208501000000</v>
          </cell>
          <cell r="K821" t="str">
            <v>STANLEY</v>
          </cell>
          <cell r="L821" t="str">
            <v>City of Stanley</v>
          </cell>
          <cell r="M821" t="str">
            <v>115 West Main Street</v>
          </cell>
          <cell r="N821" t="str">
            <v>Stanley, Iowa  50671</v>
          </cell>
          <cell r="O821">
            <v>128</v>
          </cell>
        </row>
        <row r="822">
          <cell r="A822" t="str">
            <v>STANHOPE</v>
          </cell>
          <cell r="B822">
            <v>376</v>
          </cell>
          <cell r="E822">
            <v>821</v>
          </cell>
          <cell r="F822">
            <v>68759469</v>
          </cell>
          <cell r="G822">
            <v>821</v>
          </cell>
          <cell r="H822" t="str">
            <v>16208501100000</v>
          </cell>
          <cell r="K822" t="str">
            <v>STANTON</v>
          </cell>
          <cell r="L822" t="str">
            <v>CITY CLERK</v>
          </cell>
          <cell r="M822" t="str">
            <v>PO BOX 189</v>
          </cell>
          <cell r="N822" t="str">
            <v>STANTON IA  51573-0189</v>
          </cell>
          <cell r="O822">
            <v>714</v>
          </cell>
        </row>
        <row r="823">
          <cell r="A823" t="str">
            <v>STANLEY</v>
          </cell>
          <cell r="B823">
            <v>81</v>
          </cell>
          <cell r="E823">
            <v>822</v>
          </cell>
          <cell r="F823">
            <v>82270534</v>
          </cell>
          <cell r="G823">
            <v>822</v>
          </cell>
          <cell r="H823" t="str">
            <v>16208501200000</v>
          </cell>
          <cell r="K823" t="str">
            <v>STANWOOD</v>
          </cell>
          <cell r="L823" t="str">
            <v>City Clerk</v>
          </cell>
          <cell r="M823" t="str">
            <v>209 E. Broadway</v>
          </cell>
          <cell r="N823" t="str">
            <v>Stanwood, IA 52337</v>
          </cell>
          <cell r="O823">
            <v>680</v>
          </cell>
        </row>
        <row r="824">
          <cell r="A824" t="str">
            <v>STANTON</v>
          </cell>
          <cell r="B824">
            <v>648</v>
          </cell>
          <cell r="E824">
            <v>823</v>
          </cell>
          <cell r="F824">
            <v>232825004</v>
          </cell>
          <cell r="G824">
            <v>823</v>
          </cell>
          <cell r="H824" t="str">
            <v>16208501300000</v>
          </cell>
          <cell r="K824" t="str">
            <v>STATE CENTER</v>
          </cell>
          <cell r="L824" t="str">
            <v>City Clerk</v>
          </cell>
          <cell r="M824" t="str">
            <v>118 East Main Street</v>
          </cell>
          <cell r="N824" t="str">
            <v>State Center, IA  50247</v>
          </cell>
          <cell r="O824">
            <v>1349</v>
          </cell>
        </row>
        <row r="825">
          <cell r="A825" t="str">
            <v>STANWOOD</v>
          </cell>
          <cell r="B825">
            <v>140</v>
          </cell>
          <cell r="E825">
            <v>824</v>
          </cell>
          <cell r="F825">
            <v>20893658</v>
          </cell>
          <cell r="G825">
            <v>824</v>
          </cell>
          <cell r="H825" t="str">
            <v>16208501400000</v>
          </cell>
          <cell r="K825" t="str">
            <v>STEAMBOAT ROCK</v>
          </cell>
          <cell r="L825" t="str">
            <v>City Clerk</v>
          </cell>
          <cell r="M825" t="str">
            <v>P.O. Box 355</v>
          </cell>
          <cell r="N825" t="str">
            <v>Steamboat Rock, Ia  50672</v>
          </cell>
          <cell r="O825">
            <v>336</v>
          </cell>
        </row>
        <row r="826">
          <cell r="A826" t="str">
            <v>STATE CENTER</v>
          </cell>
          <cell r="B826">
            <v>615</v>
          </cell>
          <cell r="E826">
            <v>825</v>
          </cell>
          <cell r="F826">
            <v>7175604</v>
          </cell>
          <cell r="G826">
            <v>825</v>
          </cell>
          <cell r="H826" t="str">
            <v>16208600100000</v>
          </cell>
          <cell r="K826" t="str">
            <v>STOCKPORT</v>
          </cell>
          <cell r="L826" t="str">
            <v>City of Stockport</v>
          </cell>
          <cell r="M826" t="str">
            <v>PO Box 15</v>
          </cell>
          <cell r="N826" t="str">
            <v>Stockport, IA 52651</v>
          </cell>
          <cell r="O826">
            <v>284</v>
          </cell>
        </row>
        <row r="827">
          <cell r="A827" t="str">
            <v>STEAMBOAT ROCK</v>
          </cell>
          <cell r="B827">
            <v>397</v>
          </cell>
          <cell r="E827">
            <v>826</v>
          </cell>
          <cell r="F827">
            <v>7230544</v>
          </cell>
          <cell r="G827">
            <v>826</v>
          </cell>
          <cell r="H827" t="str">
            <v>16208600200000</v>
          </cell>
          <cell r="K827" t="str">
            <v>STOCKTON</v>
          </cell>
          <cell r="L827" t="str">
            <v>CITY CLERK</v>
          </cell>
          <cell r="M827" t="str">
            <v>P.O. BOX 307</v>
          </cell>
          <cell r="N827" t="str">
            <v>STOCKTON, IA 52769</v>
          </cell>
          <cell r="O827">
            <v>182</v>
          </cell>
        </row>
        <row r="828">
          <cell r="A828" t="str">
            <v>STOCKPORT</v>
          </cell>
          <cell r="B828">
            <v>861</v>
          </cell>
          <cell r="E828">
            <v>827</v>
          </cell>
          <cell r="F828">
            <v>65308607</v>
          </cell>
          <cell r="G828">
            <v>827</v>
          </cell>
          <cell r="H828" t="str">
            <v>16208600300000</v>
          </cell>
          <cell r="K828" t="str">
            <v>STORM LAKE</v>
          </cell>
          <cell r="L828" t="str">
            <v>City Clerk</v>
          </cell>
          <cell r="M828" t="str">
            <v>620 Erie Street</v>
          </cell>
          <cell r="N828" t="str">
            <v>Storm Lake, IA 50588</v>
          </cell>
          <cell r="O828">
            <v>10076</v>
          </cell>
        </row>
        <row r="829">
          <cell r="A829" t="str">
            <v>STOCKTON</v>
          </cell>
          <cell r="B829">
            <v>655</v>
          </cell>
          <cell r="E829">
            <v>828</v>
          </cell>
          <cell r="F829">
            <v>7587774</v>
          </cell>
          <cell r="G829">
            <v>828</v>
          </cell>
          <cell r="H829" t="str">
            <v>16208600400000</v>
          </cell>
          <cell r="K829" t="str">
            <v>STORY CITY</v>
          </cell>
          <cell r="L829" t="str">
            <v>CITY CLERK / TREASURER</v>
          </cell>
          <cell r="M829" t="str">
            <v>504 Broad Street</v>
          </cell>
          <cell r="N829" t="str">
            <v>Story City, IA 50248</v>
          </cell>
          <cell r="O829">
            <v>3228</v>
          </cell>
        </row>
        <row r="830">
          <cell r="A830" t="str">
            <v>STORM LAKE</v>
          </cell>
          <cell r="B830">
            <v>91</v>
          </cell>
          <cell r="E830">
            <v>829</v>
          </cell>
          <cell r="F830">
            <v>18584833</v>
          </cell>
          <cell r="G830">
            <v>829</v>
          </cell>
          <cell r="H830" t="str">
            <v>16208600500000</v>
          </cell>
          <cell r="K830" t="str">
            <v>STOUT</v>
          </cell>
          <cell r="L830" t="str">
            <v>City Clerk</v>
          </cell>
          <cell r="M830" t="str">
            <v>204B Main Street-PO Box 288</v>
          </cell>
          <cell r="N830" t="str">
            <v>Stout, IA 50673</v>
          </cell>
          <cell r="O830">
            <v>217</v>
          </cell>
        </row>
        <row r="831">
          <cell r="A831" t="str">
            <v>STORY CITY</v>
          </cell>
          <cell r="B831">
            <v>823</v>
          </cell>
          <cell r="E831">
            <v>830</v>
          </cell>
          <cell r="F831">
            <v>37579571</v>
          </cell>
          <cell r="G831">
            <v>830</v>
          </cell>
          <cell r="H831" t="str">
            <v>16208600600000</v>
          </cell>
          <cell r="K831" t="str">
            <v>STRATFORD</v>
          </cell>
          <cell r="L831" t="str">
            <v>City Manager/Clerk</v>
          </cell>
          <cell r="M831" t="str">
            <v>805 Shakespeare Avenue, PO Box 218</v>
          </cell>
          <cell r="N831" t="str">
            <v>Stratford, IA  50249-0218</v>
          </cell>
          <cell r="O831">
            <v>746</v>
          </cell>
        </row>
        <row r="832">
          <cell r="A832" t="str">
            <v>STOUT</v>
          </cell>
          <cell r="B832">
            <v>360</v>
          </cell>
          <cell r="E832">
            <v>831</v>
          </cell>
          <cell r="F832">
            <v>7153244</v>
          </cell>
          <cell r="G832">
            <v>831</v>
          </cell>
          <cell r="H832" t="str">
            <v>16208600700000</v>
          </cell>
          <cell r="K832" t="str">
            <v>STRAWBERRY POINT</v>
          </cell>
          <cell r="L832" t="str">
            <v>City Clerk/Administrator</v>
          </cell>
          <cell r="M832" t="str">
            <v>111 Commercial Street</v>
          </cell>
          <cell r="N832" t="str">
            <v>Strawberry Point, IA 52076</v>
          </cell>
          <cell r="O832">
            <v>1386</v>
          </cell>
        </row>
        <row r="833">
          <cell r="A833" t="str">
            <v>STRATFORD</v>
          </cell>
          <cell r="B833">
            <v>377</v>
          </cell>
          <cell r="E833">
            <v>832</v>
          </cell>
          <cell r="F833">
            <v>7178770</v>
          </cell>
          <cell r="G833">
            <v>832</v>
          </cell>
          <cell r="H833" t="str">
            <v>16208600800000</v>
          </cell>
          <cell r="K833" t="str">
            <v>STRUBLE</v>
          </cell>
          <cell r="L833" t="str">
            <v>CITY OF STRUBLE</v>
          </cell>
          <cell r="M833" t="str">
            <v>210 WILLIAM ST</v>
          </cell>
          <cell r="N833" t="str">
            <v>STRUBLE, IOWA 51031</v>
          </cell>
          <cell r="O833">
            <v>85</v>
          </cell>
        </row>
        <row r="834">
          <cell r="A834" t="str">
            <v>STRAWBERRY POINT</v>
          </cell>
          <cell r="B834">
            <v>199</v>
          </cell>
          <cell r="E834">
            <v>833</v>
          </cell>
          <cell r="F834">
            <v>96369742</v>
          </cell>
          <cell r="G834">
            <v>833</v>
          </cell>
          <cell r="H834" t="str">
            <v>16208600900000</v>
          </cell>
          <cell r="K834" t="str">
            <v>STUART</v>
          </cell>
          <cell r="L834" t="str">
            <v>CLERK</v>
          </cell>
          <cell r="M834" t="str">
            <v>P O BOX 370</v>
          </cell>
          <cell r="N834" t="str">
            <v>STUART, IA 50250</v>
          </cell>
          <cell r="O834">
            <v>1712</v>
          </cell>
        </row>
        <row r="835">
          <cell r="A835" t="str">
            <v>STRUBLE</v>
          </cell>
          <cell r="B835">
            <v>701</v>
          </cell>
          <cell r="E835">
            <v>834</v>
          </cell>
          <cell r="F835">
            <v>101900125</v>
          </cell>
          <cell r="G835">
            <v>834</v>
          </cell>
          <cell r="H835" t="str">
            <v>16208601000000</v>
          </cell>
          <cell r="K835" t="str">
            <v>SULLY</v>
          </cell>
          <cell r="L835" t="str">
            <v>City Clerk/Treasurer</v>
          </cell>
          <cell r="M835" t="str">
            <v>PO Box 247</v>
          </cell>
          <cell r="N835" t="str">
            <v>Sully, Iowa 50251</v>
          </cell>
          <cell r="O835">
            <v>904</v>
          </cell>
        </row>
        <row r="836">
          <cell r="A836" t="str">
            <v>STUART</v>
          </cell>
          <cell r="B836">
            <v>369</v>
          </cell>
          <cell r="E836">
            <v>835</v>
          </cell>
          <cell r="F836">
            <v>78638003</v>
          </cell>
          <cell r="G836">
            <v>835</v>
          </cell>
          <cell r="H836" t="str">
            <v>16208601100000</v>
          </cell>
          <cell r="K836" t="str">
            <v>SUMNER</v>
          </cell>
          <cell r="L836" t="str">
            <v>CITY OF SUMNER</v>
          </cell>
          <cell r="M836" t="str">
            <v>105 E 1ST ST</v>
          </cell>
          <cell r="N836" t="str">
            <v>SUMNER, IA 50674</v>
          </cell>
          <cell r="O836">
            <v>2106</v>
          </cell>
        </row>
        <row r="837">
          <cell r="A837" t="str">
            <v>SULLY</v>
          </cell>
          <cell r="B837">
            <v>473</v>
          </cell>
          <cell r="E837">
            <v>836</v>
          </cell>
          <cell r="F837">
            <v>1542248</v>
          </cell>
          <cell r="G837">
            <v>836</v>
          </cell>
          <cell r="H837" t="str">
            <v>16208601200000</v>
          </cell>
          <cell r="K837" t="str">
            <v>SUPERIOR</v>
          </cell>
          <cell r="L837" t="str">
            <v>City of Superior</v>
          </cell>
          <cell r="M837" t="str">
            <v>111 7th Street</v>
          </cell>
          <cell r="N837" t="str">
            <v>Superior, IA  51363</v>
          </cell>
          <cell r="O837">
            <v>142</v>
          </cell>
        </row>
        <row r="838">
          <cell r="A838" t="str">
            <v>SUMNER</v>
          </cell>
          <cell r="B838">
            <v>69</v>
          </cell>
          <cell r="E838">
            <v>838</v>
          </cell>
          <cell r="F838">
            <v>40186951</v>
          </cell>
          <cell r="G838">
            <v>838</v>
          </cell>
          <cell r="H838" t="str">
            <v>16208700200000</v>
          </cell>
          <cell r="K838" t="str">
            <v>SUTHERLAND</v>
          </cell>
          <cell r="L838" t="str">
            <v>City of Sutherland</v>
          </cell>
          <cell r="M838" t="str">
            <v>PO Box 8</v>
          </cell>
          <cell r="N838" t="str">
            <v>City of Sutherland 51058</v>
          </cell>
          <cell r="O838">
            <v>707</v>
          </cell>
        </row>
        <row r="839">
          <cell r="A839" t="str">
            <v>SUPERIOR</v>
          </cell>
          <cell r="B839">
            <v>278</v>
          </cell>
          <cell r="E839">
            <v>839</v>
          </cell>
          <cell r="F839">
            <v>3019793</v>
          </cell>
          <cell r="G839">
            <v>839</v>
          </cell>
          <cell r="H839" t="str">
            <v>16208700300000</v>
          </cell>
          <cell r="K839" t="str">
            <v>SWALEDALE</v>
          </cell>
          <cell r="L839" t="str">
            <v>City Clerk</v>
          </cell>
          <cell r="M839" t="str">
            <v>PO Box 7</v>
          </cell>
          <cell r="N839" t="str">
            <v>Swaledale, IA 50477</v>
          </cell>
          <cell r="O839">
            <v>174</v>
          </cell>
        </row>
        <row r="840">
          <cell r="A840" t="str">
            <v>SUTHERLAND</v>
          </cell>
          <cell r="B840">
            <v>666</v>
          </cell>
          <cell r="E840">
            <v>840</v>
          </cell>
          <cell r="F840">
            <v>14285979</v>
          </cell>
          <cell r="G840">
            <v>840</v>
          </cell>
          <cell r="H840" t="str">
            <v>16208700400000</v>
          </cell>
          <cell r="K840" t="str">
            <v>SWAN</v>
          </cell>
          <cell r="L840" t="str">
            <v>CITY CLERK</v>
          </cell>
          <cell r="M840" t="str">
            <v>157 COOLIDGE</v>
          </cell>
          <cell r="N840" t="str">
            <v>SWAN, IA 50252 8600</v>
          </cell>
          <cell r="O840">
            <v>121</v>
          </cell>
        </row>
        <row r="841">
          <cell r="A841" t="str">
            <v>SWALEDALE</v>
          </cell>
          <cell r="B841">
            <v>150</v>
          </cell>
          <cell r="E841">
            <v>841</v>
          </cell>
          <cell r="F841">
            <v>493250</v>
          </cell>
          <cell r="G841">
            <v>841</v>
          </cell>
          <cell r="H841" t="str">
            <v>16208700500000</v>
          </cell>
          <cell r="K841" t="str">
            <v>SWEA CITY</v>
          </cell>
          <cell r="L841" t="str">
            <v>CITY OF SWEA CITY</v>
          </cell>
          <cell r="M841" t="str">
            <v>308 4TH AVE W</v>
          </cell>
          <cell r="N841" t="str">
            <v>SWEA CITY IA 50590</v>
          </cell>
          <cell r="O841">
            <v>642</v>
          </cell>
        </row>
        <row r="842">
          <cell r="A842" t="str">
            <v>SWAN</v>
          </cell>
          <cell r="B842">
            <v>602</v>
          </cell>
          <cell r="E842">
            <v>842</v>
          </cell>
          <cell r="F842">
            <v>1901262</v>
          </cell>
          <cell r="G842">
            <v>842</v>
          </cell>
          <cell r="H842" t="str">
            <v>16208700600000</v>
          </cell>
          <cell r="K842" t="str">
            <v>SWISHER</v>
          </cell>
          <cell r="L842" t="str">
            <v>CITY CLERK</v>
          </cell>
          <cell r="M842" t="str">
            <v>66 2ND ST SW, PO BOX 279</v>
          </cell>
          <cell r="N842" t="str">
            <v>SWISHER IA 52338</v>
          </cell>
          <cell r="O842">
            <v>813</v>
          </cell>
        </row>
        <row r="843">
          <cell r="A843" t="str">
            <v>SWEA CITY</v>
          </cell>
          <cell r="B843">
            <v>525</v>
          </cell>
          <cell r="E843">
            <v>843</v>
          </cell>
          <cell r="F843">
            <v>52824028</v>
          </cell>
          <cell r="G843">
            <v>843</v>
          </cell>
          <cell r="H843" t="str">
            <v>16208700700000</v>
          </cell>
          <cell r="K843" t="str">
            <v>TABOR</v>
          </cell>
          <cell r="L843" t="str">
            <v>CITY OF TABOR</v>
          </cell>
          <cell r="M843" t="str">
            <v>PO BOX 309</v>
          </cell>
          <cell r="N843" t="str">
            <v>TABOR, IA 51653</v>
          </cell>
          <cell r="O843">
            <v>993</v>
          </cell>
        </row>
        <row r="844">
          <cell r="A844" t="str">
            <v>SWISHER</v>
          </cell>
          <cell r="B844">
            <v>489</v>
          </cell>
          <cell r="E844">
            <v>844</v>
          </cell>
          <cell r="F844">
            <v>11346755</v>
          </cell>
          <cell r="G844">
            <v>844</v>
          </cell>
          <cell r="H844" t="str">
            <v>16208700800000</v>
          </cell>
          <cell r="K844" t="str">
            <v>TAMA</v>
          </cell>
          <cell r="L844" t="str">
            <v>City of Tama</v>
          </cell>
          <cell r="M844" t="str">
            <v>305 Siegel St</v>
          </cell>
          <cell r="N844" t="str">
            <v>Tama IA   52339</v>
          </cell>
          <cell r="O844">
            <v>2731</v>
          </cell>
        </row>
        <row r="845">
          <cell r="A845" t="str">
            <v>TABOR</v>
          </cell>
          <cell r="B845">
            <v>344</v>
          </cell>
          <cell r="E845">
            <v>845</v>
          </cell>
          <cell r="F845">
            <v>1525061</v>
          </cell>
          <cell r="G845">
            <v>845</v>
          </cell>
          <cell r="H845" t="str">
            <v>16208700900000</v>
          </cell>
          <cell r="K845" t="str">
            <v>TEMPLETON</v>
          </cell>
          <cell r="L845" t="str">
            <v>CITY OF TEMPLETON</v>
          </cell>
          <cell r="M845" t="str">
            <v>108 S MAIN ST, P.O. BOX 106</v>
          </cell>
          <cell r="N845" t="str">
            <v>TEMPLETON, IA 51463-0106</v>
          </cell>
          <cell r="O845">
            <v>334</v>
          </cell>
        </row>
        <row r="846">
          <cell r="A846" t="str">
            <v>TAMA</v>
          </cell>
          <cell r="B846">
            <v>833</v>
          </cell>
          <cell r="E846">
            <v>846</v>
          </cell>
          <cell r="F846">
            <v>23256270</v>
          </cell>
          <cell r="G846">
            <v>846</v>
          </cell>
          <cell r="H846" t="str">
            <v>16208800100000</v>
          </cell>
          <cell r="K846" t="str">
            <v>TENNANT</v>
          </cell>
          <cell r="L846" t="str">
            <v>Town of Tennant</v>
          </cell>
          <cell r="M846" t="str">
            <v>806 Main Street</v>
          </cell>
          <cell r="N846" t="str">
            <v>Tennant, Iowa  51537</v>
          </cell>
          <cell r="O846">
            <v>73</v>
          </cell>
        </row>
        <row r="847">
          <cell r="A847" t="str">
            <v>TEMPLETON</v>
          </cell>
          <cell r="B847">
            <v>125</v>
          </cell>
          <cell r="E847">
            <v>847</v>
          </cell>
          <cell r="F847">
            <v>2854759</v>
          </cell>
          <cell r="G847">
            <v>847</v>
          </cell>
          <cell r="H847" t="str">
            <v>16208800200000</v>
          </cell>
          <cell r="K847" t="str">
            <v>TERRIL</v>
          </cell>
          <cell r="L847" t="str">
            <v>CITY OF TERRIL</v>
          </cell>
          <cell r="M847" t="str">
            <v>118 N STATE STREET</v>
          </cell>
          <cell r="N847" t="str">
            <v>TERRIL, IA 51364-0125</v>
          </cell>
          <cell r="O847">
            <v>404</v>
          </cell>
        </row>
        <row r="848">
          <cell r="A848" t="str">
            <v>TENNANT</v>
          </cell>
          <cell r="B848">
            <v>796</v>
          </cell>
          <cell r="E848">
            <v>848</v>
          </cell>
          <cell r="F848">
            <v>315464973</v>
          </cell>
          <cell r="G848">
            <v>848</v>
          </cell>
          <cell r="H848" t="str">
            <v>16208800300000</v>
          </cell>
          <cell r="K848" t="str">
            <v>THAYER</v>
          </cell>
          <cell r="L848" t="str">
            <v>City Clerk</v>
          </cell>
          <cell r="M848" t="str">
            <v>2461 Warbler Ave</v>
          </cell>
          <cell r="N848" t="str">
            <v>Thayer, IA 50254</v>
          </cell>
          <cell r="O848">
            <v>66</v>
          </cell>
        </row>
        <row r="849">
          <cell r="A849" t="str">
            <v>TERRIL</v>
          </cell>
          <cell r="B849">
            <v>279</v>
          </cell>
          <cell r="E849">
            <v>849</v>
          </cell>
          <cell r="F849">
            <v>3656812</v>
          </cell>
          <cell r="G849">
            <v>849</v>
          </cell>
          <cell r="H849" t="str">
            <v>16208800400000</v>
          </cell>
          <cell r="K849" t="str">
            <v>THOMPSON</v>
          </cell>
          <cell r="L849" t="str">
            <v>Diane Price, City Clerk</v>
          </cell>
          <cell r="M849" t="str">
            <v>167 2nd Ave W</v>
          </cell>
          <cell r="N849" t="str">
            <v>Thompson, Iowa  50478</v>
          </cell>
          <cell r="O849">
            <v>596</v>
          </cell>
        </row>
        <row r="850">
          <cell r="A850" t="str">
            <v>THAYER</v>
          </cell>
          <cell r="B850">
            <v>853</v>
          </cell>
          <cell r="E850">
            <v>851</v>
          </cell>
          <cell r="F850">
            <v>7215942</v>
          </cell>
          <cell r="G850">
            <v>851</v>
          </cell>
          <cell r="H850" t="str">
            <v>16208800600000</v>
          </cell>
          <cell r="K850" t="str">
            <v>THOR</v>
          </cell>
          <cell r="L850" t="str">
            <v>City of Thor</v>
          </cell>
          <cell r="M850" t="str">
            <v>P O Box 25</v>
          </cell>
          <cell r="N850" t="str">
            <v>Thor, IA 50591</v>
          </cell>
          <cell r="O850">
            <v>174</v>
          </cell>
        </row>
        <row r="851">
          <cell r="A851" t="str">
            <v>THOMPSON</v>
          </cell>
          <cell r="B851">
            <v>917</v>
          </cell>
          <cell r="E851">
            <v>852</v>
          </cell>
          <cell r="F851">
            <v>1561212</v>
          </cell>
          <cell r="G851">
            <v>852</v>
          </cell>
          <cell r="H851" t="str">
            <v>16208800700000</v>
          </cell>
          <cell r="K851" t="str">
            <v>THORNBURG</v>
          </cell>
          <cell r="L851" t="str">
            <v>Thornburg City Clerk</v>
          </cell>
          <cell r="M851" t="str">
            <v>PO Box 43</v>
          </cell>
          <cell r="N851" t="str">
            <v>Thornburg, Iowa 50255</v>
          </cell>
          <cell r="O851">
            <v>84</v>
          </cell>
        </row>
        <row r="852">
          <cell r="A852" t="str">
            <v>THOR</v>
          </cell>
          <cell r="B852">
            <v>435</v>
          </cell>
          <cell r="E852">
            <v>853</v>
          </cell>
          <cell r="F852">
            <v>797069</v>
          </cell>
          <cell r="G852">
            <v>853</v>
          </cell>
          <cell r="H852" t="str">
            <v>16208800800000</v>
          </cell>
          <cell r="K852" t="str">
            <v>THORNTON</v>
          </cell>
          <cell r="L852" t="str">
            <v>THORNTON CITY CLERK</v>
          </cell>
          <cell r="M852" t="str">
            <v>404 MAIN STREET</v>
          </cell>
          <cell r="N852" t="str">
            <v>THORNTON, IA 50479</v>
          </cell>
          <cell r="O852">
            <v>422</v>
          </cell>
        </row>
        <row r="853">
          <cell r="A853" t="str">
            <v>THORNBURG</v>
          </cell>
          <cell r="B853">
            <v>514</v>
          </cell>
          <cell r="E853">
            <v>854</v>
          </cell>
          <cell r="F853">
            <v>12132161</v>
          </cell>
          <cell r="G853">
            <v>854</v>
          </cell>
          <cell r="H853" t="str">
            <v>16208900100000</v>
          </cell>
          <cell r="K853" t="str">
            <v>THURMAN</v>
          </cell>
          <cell r="L853" t="str">
            <v>City Treasurer</v>
          </cell>
          <cell r="M853" t="str">
            <v>P.O. Box 186</v>
          </cell>
          <cell r="N853" t="str">
            <v>Thurman, IA 51654-0186</v>
          </cell>
          <cell r="O853">
            <v>236</v>
          </cell>
        </row>
        <row r="854">
          <cell r="A854" t="str">
            <v>THORNTON</v>
          </cell>
          <cell r="B854">
            <v>151</v>
          </cell>
          <cell r="E854">
            <v>855</v>
          </cell>
          <cell r="F854">
            <v>10495430</v>
          </cell>
          <cell r="G854">
            <v>855</v>
          </cell>
          <cell r="H854" t="str">
            <v>16208900200000</v>
          </cell>
          <cell r="K854" t="str">
            <v>TIFFIN</v>
          </cell>
          <cell r="L854" t="str">
            <v>City of Tiffin</v>
          </cell>
          <cell r="M854" t="str">
            <v>PO Box 259</v>
          </cell>
          <cell r="N854" t="str">
            <v>Tiffin, IA 52340</v>
          </cell>
          <cell r="O854">
            <v>975</v>
          </cell>
        </row>
        <row r="855">
          <cell r="A855" t="str">
            <v>THURMAN</v>
          </cell>
          <cell r="B855">
            <v>345</v>
          </cell>
          <cell r="E855">
            <v>856</v>
          </cell>
          <cell r="F855">
            <v>6522741</v>
          </cell>
          <cell r="G855">
            <v>856</v>
          </cell>
          <cell r="H855" t="str">
            <v>16208900300000</v>
          </cell>
          <cell r="K855" t="str">
            <v>TINGLEY</v>
          </cell>
          <cell r="L855" t="str">
            <v>TINGLEY CITY</v>
          </cell>
          <cell r="M855" t="str">
            <v>PO BOX 153</v>
          </cell>
          <cell r="N855" t="str">
            <v>TINGLEY, IA 50863-0153</v>
          </cell>
          <cell r="O855">
            <v>171</v>
          </cell>
        </row>
        <row r="856">
          <cell r="A856" t="str">
            <v>TIFFIN</v>
          </cell>
          <cell r="B856">
            <v>490</v>
          </cell>
          <cell r="E856">
            <v>857</v>
          </cell>
          <cell r="F856">
            <v>14241510</v>
          </cell>
          <cell r="G856">
            <v>857</v>
          </cell>
          <cell r="H856" t="str">
            <v>16208900400000</v>
          </cell>
          <cell r="K856" t="str">
            <v>TIPTON</v>
          </cell>
          <cell r="L856" t="str">
            <v>City of Tipton</v>
          </cell>
          <cell r="M856" t="str">
            <v>407 Lynn Street</v>
          </cell>
          <cell r="N856" t="str">
            <v>Tipton, IA 52772-1633</v>
          </cell>
          <cell r="O856">
            <v>3155</v>
          </cell>
        </row>
        <row r="857">
          <cell r="A857" t="str">
            <v>TINGLEY</v>
          </cell>
          <cell r="B857">
            <v>760</v>
          </cell>
          <cell r="E857">
            <v>858</v>
          </cell>
          <cell r="F857">
            <v>43775523</v>
          </cell>
          <cell r="G857">
            <v>858</v>
          </cell>
          <cell r="H857" t="str">
            <v>16208900500000</v>
          </cell>
          <cell r="K857" t="str">
            <v>TITONKA</v>
          </cell>
          <cell r="L857" t="str">
            <v>TITONKA CITY CLERK/TREASURER</v>
          </cell>
          <cell r="M857" t="str">
            <v>PO BOX 382</v>
          </cell>
          <cell r="N857" t="str">
            <v>TITONKA, IA  50480</v>
          </cell>
          <cell r="O857">
            <v>584</v>
          </cell>
        </row>
        <row r="858">
          <cell r="A858" t="str">
            <v>TIPTON</v>
          </cell>
          <cell r="B858">
            <v>141</v>
          </cell>
          <cell r="E858">
            <v>859</v>
          </cell>
          <cell r="F858">
            <v>10747583</v>
          </cell>
          <cell r="G858">
            <v>859</v>
          </cell>
          <cell r="H858" t="str">
            <v>16208900600000</v>
          </cell>
          <cell r="K858" t="str">
            <v>TOLEDO</v>
          </cell>
          <cell r="L858" t="str">
            <v>City of Toledo</v>
          </cell>
          <cell r="M858" t="str">
            <v>PO Box 234</v>
          </cell>
          <cell r="N858" t="str">
            <v>Toledo, IA 52342</v>
          </cell>
          <cell r="O858">
            <v>2539</v>
          </cell>
        </row>
        <row r="859">
          <cell r="A859" t="str">
            <v>TITONKA</v>
          </cell>
          <cell r="B859">
            <v>526</v>
          </cell>
          <cell r="E859">
            <v>861</v>
          </cell>
          <cell r="F859">
            <v>7118123</v>
          </cell>
          <cell r="G859">
            <v>861</v>
          </cell>
          <cell r="H859" t="str">
            <v>16208900800000</v>
          </cell>
          <cell r="K859" t="str">
            <v>TORONTO</v>
          </cell>
          <cell r="L859" t="str">
            <v>City Clerk</v>
          </cell>
          <cell r="M859" t="str">
            <v>300 Mill Street</v>
          </cell>
          <cell r="N859" t="str">
            <v>Toronto, IA 52777</v>
          </cell>
          <cell r="O859">
            <v>134</v>
          </cell>
        </row>
        <row r="860">
          <cell r="A860" t="str">
            <v>TOLEDO</v>
          </cell>
          <cell r="B860">
            <v>834</v>
          </cell>
          <cell r="E860">
            <v>862</v>
          </cell>
          <cell r="F860">
            <v>24319163</v>
          </cell>
          <cell r="G860">
            <v>862</v>
          </cell>
          <cell r="H860" t="str">
            <v>16209000100000</v>
          </cell>
          <cell r="K860" t="str">
            <v>TRAER</v>
          </cell>
          <cell r="L860" t="str">
            <v>CITY OF TRAER</v>
          </cell>
          <cell r="M860" t="str">
            <v>649 SECOND STREET</v>
          </cell>
          <cell r="N860" t="str">
            <v>TRAER, IA  50675</v>
          </cell>
          <cell r="O860">
            <v>1594</v>
          </cell>
        </row>
        <row r="861">
          <cell r="A861" t="str">
            <v>TORONTO</v>
          </cell>
          <cell r="B861">
            <v>212</v>
          </cell>
          <cell r="E861">
            <v>863</v>
          </cell>
          <cell r="F861">
            <v>7623261</v>
          </cell>
          <cell r="G861">
            <v>863</v>
          </cell>
          <cell r="H861" t="str">
            <v>16209000200000</v>
          </cell>
          <cell r="K861" t="str">
            <v>TREYNOR</v>
          </cell>
          <cell r="L861" t="str">
            <v>City of Treynor</v>
          </cell>
          <cell r="M861" t="str">
            <v>7 S. Eyberg P.O. Box 234</v>
          </cell>
          <cell r="N861" t="str">
            <v>Treynor, IA 51575</v>
          </cell>
          <cell r="O861">
            <v>950</v>
          </cell>
        </row>
        <row r="862">
          <cell r="A862" t="str">
            <v>TRAER</v>
          </cell>
          <cell r="B862">
            <v>835</v>
          </cell>
          <cell r="E862">
            <v>864</v>
          </cell>
          <cell r="F862">
            <v>2388674</v>
          </cell>
          <cell r="G862">
            <v>864</v>
          </cell>
          <cell r="H862" t="str">
            <v>16209000300000</v>
          </cell>
          <cell r="K862" t="str">
            <v>TRIPOLI</v>
          </cell>
          <cell r="L862" t="str">
            <v>City Clerk</v>
          </cell>
          <cell r="M862" t="str">
            <v>303 South Main, P O Box 587</v>
          </cell>
          <cell r="N862" t="str">
            <v>Tripoli, IA  50676</v>
          </cell>
          <cell r="O862">
            <v>1310</v>
          </cell>
        </row>
        <row r="863">
          <cell r="A863" t="str">
            <v>TREYNOR</v>
          </cell>
          <cell r="B863">
            <v>740</v>
          </cell>
          <cell r="E863">
            <v>865</v>
          </cell>
          <cell r="F863">
            <v>37748268</v>
          </cell>
          <cell r="G863">
            <v>865</v>
          </cell>
          <cell r="H863" t="str">
            <v>16209000400000</v>
          </cell>
          <cell r="K863" t="str">
            <v>TRUESDALE</v>
          </cell>
          <cell r="L863" t="str">
            <v>City of Truesdale</v>
          </cell>
          <cell r="M863" t="str">
            <v>PO Box 317</v>
          </cell>
          <cell r="N863" t="str">
            <v>Truesdale IA  50592</v>
          </cell>
          <cell r="O863">
            <v>91</v>
          </cell>
        </row>
        <row r="864">
          <cell r="A864" t="str">
            <v>TRIPOLI</v>
          </cell>
          <cell r="B864">
            <v>70</v>
          </cell>
          <cell r="E864">
            <v>866</v>
          </cell>
          <cell r="F864">
            <v>18933573</v>
          </cell>
          <cell r="G864">
            <v>866</v>
          </cell>
          <cell r="H864" t="str">
            <v>16209000500000</v>
          </cell>
          <cell r="K864" t="str">
            <v>TRURO</v>
          </cell>
          <cell r="L864" t="str">
            <v>Town of Truro</v>
          </cell>
          <cell r="M864" t="str">
            <v>120 E Center Street</v>
          </cell>
          <cell r="N864" t="str">
            <v>Truro IA 50257</v>
          </cell>
          <cell r="O864">
            <v>427</v>
          </cell>
        </row>
        <row r="865">
          <cell r="A865" t="str">
            <v>TRUESDALE</v>
          </cell>
          <cell r="B865">
            <v>92</v>
          </cell>
          <cell r="E865">
            <v>867</v>
          </cell>
          <cell r="F865">
            <v>3835860</v>
          </cell>
          <cell r="G865">
            <v>867</v>
          </cell>
          <cell r="H865" t="str">
            <v>16209000600000</v>
          </cell>
          <cell r="K865" t="str">
            <v>TURIN</v>
          </cell>
          <cell r="L865" t="str">
            <v>City Clerk</v>
          </cell>
          <cell r="M865" t="str">
            <v>302 Hwy 175</v>
          </cell>
          <cell r="N865" t="str">
            <v>Turin, IA 51040</v>
          </cell>
          <cell r="O865">
            <v>75</v>
          </cell>
        </row>
        <row r="866">
          <cell r="A866" t="str">
            <v>TRURO</v>
          </cell>
          <cell r="B866">
            <v>582</v>
          </cell>
          <cell r="E866">
            <v>868</v>
          </cell>
          <cell r="F866">
            <v>962162461</v>
          </cell>
          <cell r="G866">
            <v>868</v>
          </cell>
          <cell r="H866" t="str">
            <v>16209000700000</v>
          </cell>
          <cell r="K866" t="str">
            <v>UDELL</v>
          </cell>
          <cell r="L866" t="str">
            <v>Cityclerk Malissa Pace</v>
          </cell>
          <cell r="M866" t="str">
            <v xml:space="preserve">311 wall st </v>
          </cell>
          <cell r="N866" t="str">
            <v>Udell, IA 52593</v>
          </cell>
          <cell r="O866">
            <v>58</v>
          </cell>
        </row>
        <row r="867">
          <cell r="A867" t="str">
            <v>TURIN</v>
          </cell>
          <cell r="B867">
            <v>638</v>
          </cell>
          <cell r="E867">
            <v>869</v>
          </cell>
          <cell r="F867">
            <v>7750901</v>
          </cell>
          <cell r="G867">
            <v>869</v>
          </cell>
          <cell r="H867" t="str">
            <v>16209100100000</v>
          </cell>
          <cell r="K867" t="str">
            <v>UNDERWOOD</v>
          </cell>
          <cell r="L867" t="str">
            <v>City Clerk</v>
          </cell>
          <cell r="M867" t="str">
            <v>PO Box 40</v>
          </cell>
          <cell r="N867" t="str">
            <v>Underwood, IA 51576</v>
          </cell>
          <cell r="O867">
            <v>688</v>
          </cell>
        </row>
        <row r="868">
          <cell r="A868" t="str">
            <v>UDELL</v>
          </cell>
          <cell r="B868">
            <v>25</v>
          </cell>
          <cell r="E868">
            <v>870</v>
          </cell>
          <cell r="F868">
            <v>204287736</v>
          </cell>
          <cell r="G868">
            <v>870</v>
          </cell>
          <cell r="H868" t="str">
            <v>16209100200000</v>
          </cell>
          <cell r="K868" t="str">
            <v>UNION</v>
          </cell>
          <cell r="L868" t="str">
            <v>City of Union</v>
          </cell>
          <cell r="M868" t="str">
            <v>308 Center St</v>
          </cell>
          <cell r="N868" t="str">
            <v>Union, IA 50258</v>
          </cell>
          <cell r="O868">
            <v>427</v>
          </cell>
        </row>
        <row r="869">
          <cell r="A869" t="str">
            <v>UNDERWOOD</v>
          </cell>
          <cell r="B869">
            <v>741</v>
          </cell>
          <cell r="E869">
            <v>871</v>
          </cell>
          <cell r="F869">
            <v>46046208</v>
          </cell>
          <cell r="G869">
            <v>871</v>
          </cell>
          <cell r="H869" t="str">
            <v>16209100300000</v>
          </cell>
          <cell r="K869" t="str">
            <v>UNIONVILLE</v>
          </cell>
          <cell r="L869" t="str">
            <v>City of Unionville</v>
          </cell>
          <cell r="M869" t="str">
            <v>P. O. Box 56</v>
          </cell>
          <cell r="N869" t="str">
            <v>Unionville, Iowa 52594</v>
          </cell>
          <cell r="O869">
            <v>127</v>
          </cell>
        </row>
        <row r="870">
          <cell r="A870" t="str">
            <v>UNION</v>
          </cell>
          <cell r="B870">
            <v>398</v>
          </cell>
          <cell r="E870">
            <v>872</v>
          </cell>
          <cell r="F870">
            <v>26009109</v>
          </cell>
          <cell r="G870">
            <v>872</v>
          </cell>
          <cell r="H870" t="str">
            <v>16209100400000</v>
          </cell>
          <cell r="K870" t="str">
            <v>UNIVERSITY HEIGHTS</v>
          </cell>
          <cell r="L870" t="str">
            <v>City Clerk</v>
          </cell>
          <cell r="M870" t="str">
            <v>1004 Melrose Avenue</v>
          </cell>
          <cell r="N870" t="str">
            <v>Iowa City, IA  52246</v>
          </cell>
          <cell r="O870">
            <v>987</v>
          </cell>
        </row>
        <row r="871">
          <cell r="A871" t="str">
            <v>UNIONVILLE</v>
          </cell>
          <cell r="B871">
            <v>26</v>
          </cell>
          <cell r="E871">
            <v>873</v>
          </cell>
          <cell r="F871">
            <v>816372947</v>
          </cell>
          <cell r="G871">
            <v>873</v>
          </cell>
          <cell r="H871" t="str">
            <v>16209100500000</v>
          </cell>
          <cell r="K871" t="str">
            <v>UNIVERSITY PARK</v>
          </cell>
          <cell r="L871" t="str">
            <v>City Clerk</v>
          </cell>
          <cell r="M871" t="str">
            <v>1204 Center Street, Box 102</v>
          </cell>
          <cell r="N871" t="str">
            <v>University Park, Iowa 52595</v>
          </cell>
          <cell r="O871">
            <v>536</v>
          </cell>
        </row>
        <row r="872">
          <cell r="A872" t="str">
            <v>UNIVERSITY HEIGHTS</v>
          </cell>
          <cell r="B872">
            <v>491</v>
          </cell>
          <cell r="E872">
            <v>874</v>
          </cell>
          <cell r="F872">
            <v>11309201</v>
          </cell>
          <cell r="G872">
            <v>874</v>
          </cell>
          <cell r="H872" t="str">
            <v>16209100600000</v>
          </cell>
          <cell r="K872" t="str">
            <v>URBANA</v>
          </cell>
          <cell r="L872" t="str">
            <v>City of Urbana</v>
          </cell>
          <cell r="M872" t="str">
            <v>906 W Main Street</v>
          </cell>
          <cell r="N872" t="str">
            <v>Urbana, IA   52345</v>
          </cell>
          <cell r="O872">
            <v>1019</v>
          </cell>
        </row>
        <row r="873">
          <cell r="A873" t="str">
            <v>UNIVERSITY PARK</v>
          </cell>
          <cell r="B873">
            <v>592</v>
          </cell>
          <cell r="E873">
            <v>875</v>
          </cell>
          <cell r="F873">
            <v>17768085</v>
          </cell>
          <cell r="G873">
            <v>875</v>
          </cell>
          <cell r="H873" t="str">
            <v>16209100700000</v>
          </cell>
          <cell r="K873" t="str">
            <v>URBANDALE</v>
          </cell>
          <cell r="L873" t="str">
            <v>City of Urbandale</v>
          </cell>
          <cell r="M873" t="str">
            <v>3600 86th Street</v>
          </cell>
          <cell r="N873" t="str">
            <v>Urbandale, IA  50322</v>
          </cell>
          <cell r="O873">
            <v>29072</v>
          </cell>
        </row>
        <row r="874">
          <cell r="A874" t="str">
            <v>URBANA</v>
          </cell>
          <cell r="B874">
            <v>42</v>
          </cell>
          <cell r="E874">
            <v>876</v>
          </cell>
          <cell r="F874">
            <v>30740950</v>
          </cell>
          <cell r="G874">
            <v>876</v>
          </cell>
          <cell r="H874" t="str">
            <v>16209100800000</v>
          </cell>
          <cell r="K874" t="str">
            <v>UTE</v>
          </cell>
          <cell r="L874" t="str">
            <v>City Clerk</v>
          </cell>
          <cell r="M874" t="str">
            <v>PO Box 255</v>
          </cell>
          <cell r="N874" t="str">
            <v>Ute, IA  51060</v>
          </cell>
          <cell r="O874">
            <v>378</v>
          </cell>
        </row>
        <row r="875">
          <cell r="A875" t="str">
            <v>URBANDALE</v>
          </cell>
          <cell r="B875">
            <v>726</v>
          </cell>
          <cell r="E875">
            <v>877</v>
          </cell>
          <cell r="F875">
            <v>19706042</v>
          </cell>
          <cell r="G875">
            <v>877</v>
          </cell>
          <cell r="H875" t="str">
            <v>16209100900000</v>
          </cell>
          <cell r="K875" t="str">
            <v>VAIL</v>
          </cell>
          <cell r="L875" t="str">
            <v>CITY OF VAIL</v>
          </cell>
          <cell r="M875" t="str">
            <v>215 MAIN STREET</v>
          </cell>
          <cell r="N875" t="str">
            <v>VAIL, IOWA 51465</v>
          </cell>
          <cell r="O875">
            <v>452</v>
          </cell>
        </row>
        <row r="876">
          <cell r="A876" t="str">
            <v>UTE</v>
          </cell>
          <cell r="B876">
            <v>639</v>
          </cell>
          <cell r="E876">
            <v>878</v>
          </cell>
          <cell r="F876">
            <v>615031342</v>
          </cell>
          <cell r="G876">
            <v>878</v>
          </cell>
          <cell r="H876" t="str">
            <v>16209101000000</v>
          </cell>
          <cell r="K876" t="str">
            <v>VALERIA</v>
          </cell>
          <cell r="L876" t="str">
            <v>CITY OF VALERIA</v>
          </cell>
          <cell r="M876" t="str">
            <v>13922 CENTER STREET</v>
          </cell>
          <cell r="N876" t="str">
            <v>VALERIA, IA 50009</v>
          </cell>
          <cell r="O876">
            <v>62</v>
          </cell>
        </row>
        <row r="877">
          <cell r="A877" t="str">
            <v>VAIL</v>
          </cell>
          <cell r="B877">
            <v>226</v>
          </cell>
          <cell r="E877">
            <v>879</v>
          </cell>
          <cell r="F877">
            <v>5399872</v>
          </cell>
          <cell r="G877">
            <v>879</v>
          </cell>
          <cell r="H877" t="str">
            <v>16209101100000</v>
          </cell>
          <cell r="K877" t="str">
            <v>VAN HORNE</v>
          </cell>
          <cell r="L877" t="str">
            <v>City Clerk</v>
          </cell>
          <cell r="M877" t="str">
            <v>114 Main St. PO 359</v>
          </cell>
          <cell r="N877" t="str">
            <v>Van Horne, Iowa 52346</v>
          </cell>
          <cell r="O877">
            <v>716</v>
          </cell>
        </row>
        <row r="878">
          <cell r="A878" t="str">
            <v>VALERIA</v>
          </cell>
          <cell r="B878">
            <v>474</v>
          </cell>
          <cell r="E878">
            <v>880</v>
          </cell>
          <cell r="F878">
            <v>2637515</v>
          </cell>
          <cell r="G878">
            <v>880</v>
          </cell>
          <cell r="H878" t="str">
            <v>16209101200000</v>
          </cell>
          <cell r="K878" t="str">
            <v>VAN METER</v>
          </cell>
          <cell r="L878" t="str">
            <v>City Administrator</v>
          </cell>
          <cell r="M878" t="str">
            <v>PO Box 160</v>
          </cell>
          <cell r="N878" t="str">
            <v>Van Meter, IA 50261</v>
          </cell>
          <cell r="O878">
            <v>866</v>
          </cell>
        </row>
        <row r="879">
          <cell r="A879" t="str">
            <v>VAN HORNE</v>
          </cell>
          <cell r="B879">
            <v>43</v>
          </cell>
          <cell r="E879">
            <v>881</v>
          </cell>
          <cell r="F879">
            <v>2255133</v>
          </cell>
          <cell r="G879">
            <v>881</v>
          </cell>
          <cell r="H879" t="str">
            <v>16209101300000</v>
          </cell>
          <cell r="K879" t="str">
            <v>VAN WERT</v>
          </cell>
          <cell r="L879" t="str">
            <v>CITY OF VAN WERT</v>
          </cell>
          <cell r="M879" t="str">
            <v>PO BOX 139</v>
          </cell>
          <cell r="N879" t="str">
            <v>VAN WERT, IA 50262</v>
          </cell>
          <cell r="O879">
            <v>231</v>
          </cell>
        </row>
        <row r="880">
          <cell r="A880" t="str">
            <v>VAN METER</v>
          </cell>
          <cell r="B880">
            <v>239</v>
          </cell>
          <cell r="E880">
            <v>882</v>
          </cell>
          <cell r="F880">
            <v>15891431</v>
          </cell>
          <cell r="G880">
            <v>882</v>
          </cell>
          <cell r="H880" t="str">
            <v>16209200100000</v>
          </cell>
          <cell r="K880" t="str">
            <v>VARINA</v>
          </cell>
          <cell r="L880" t="str">
            <v>City of Varina</v>
          </cell>
          <cell r="M880" t="str">
            <v>107 Main Street</v>
          </cell>
          <cell r="N880" t="str">
            <v>Varina, IA 50593</v>
          </cell>
          <cell r="O880">
            <v>90</v>
          </cell>
        </row>
        <row r="881">
          <cell r="A881" t="str">
            <v>VAN WERT</v>
          </cell>
          <cell r="B881">
            <v>254</v>
          </cell>
          <cell r="E881">
            <v>883</v>
          </cell>
          <cell r="F881">
            <v>16300572</v>
          </cell>
          <cell r="G881">
            <v>883</v>
          </cell>
          <cell r="H881" t="str">
            <v>16209200200000</v>
          </cell>
          <cell r="K881" t="str">
            <v>VENTURA</v>
          </cell>
          <cell r="L881" t="str">
            <v>Ventura City Clerk</v>
          </cell>
          <cell r="M881" t="str">
            <v>P.O. Box 230</v>
          </cell>
          <cell r="N881" t="str">
            <v>Ventura, IA  50482</v>
          </cell>
          <cell r="O881">
            <v>670</v>
          </cell>
        </row>
        <row r="882">
          <cell r="A882" t="str">
            <v>VARINA</v>
          </cell>
          <cell r="B882">
            <v>711</v>
          </cell>
          <cell r="E882">
            <v>884</v>
          </cell>
          <cell r="F882">
            <v>9411123</v>
          </cell>
          <cell r="G882">
            <v>884</v>
          </cell>
          <cell r="H882" t="str">
            <v>16209200300000</v>
          </cell>
          <cell r="K882" t="str">
            <v>VICTOR</v>
          </cell>
          <cell r="L882" t="str">
            <v>City Clerk</v>
          </cell>
          <cell r="M882" t="str">
            <v>Box R</v>
          </cell>
          <cell r="N882" t="str">
            <v>Victor IA 52347</v>
          </cell>
          <cell r="O882">
            <v>952</v>
          </cell>
        </row>
        <row r="883">
          <cell r="A883" t="str">
            <v>VENTURA</v>
          </cell>
          <cell r="B883">
            <v>152</v>
          </cell>
          <cell r="E883">
            <v>885</v>
          </cell>
          <cell r="F883">
            <v>161194963</v>
          </cell>
          <cell r="G883">
            <v>885</v>
          </cell>
          <cell r="H883" t="str">
            <v>16209200400000</v>
          </cell>
          <cell r="K883" t="str">
            <v>VILLISCA</v>
          </cell>
          <cell r="L883" t="str">
            <v>CITY OF VILLISCA</v>
          </cell>
          <cell r="M883" t="str">
            <v>318 S 3RD AVE</v>
          </cell>
          <cell r="N883" t="str">
            <v>VILLISCA, IA 50864</v>
          </cell>
          <cell r="O883">
            <v>1344</v>
          </cell>
        </row>
        <row r="884">
          <cell r="A884" t="str">
            <v>VICTOR</v>
          </cell>
          <cell r="B884">
            <v>446</v>
          </cell>
          <cell r="E884">
            <v>886</v>
          </cell>
          <cell r="F884">
            <v>130108464</v>
          </cell>
          <cell r="G884">
            <v>886</v>
          </cell>
          <cell r="H884" t="str">
            <v>16209200500000</v>
          </cell>
          <cell r="K884" t="str">
            <v>VINCENT</v>
          </cell>
          <cell r="L884" t="str">
            <v>City Clerk</v>
          </cell>
          <cell r="M884" t="str">
            <v>104 Arthur Street, PO Box 298</v>
          </cell>
          <cell r="N884" t="str">
            <v>Vincent, IA 50594</v>
          </cell>
          <cell r="O884">
            <v>158</v>
          </cell>
        </row>
        <row r="885">
          <cell r="A885" t="str">
            <v>VILLISCA</v>
          </cell>
          <cell r="B885">
            <v>649</v>
          </cell>
          <cell r="E885">
            <v>887</v>
          </cell>
          <cell r="F885">
            <v>352747115</v>
          </cell>
          <cell r="G885">
            <v>887</v>
          </cell>
          <cell r="H885" t="str">
            <v>16209200600000</v>
          </cell>
          <cell r="K885" t="str">
            <v>VINING</v>
          </cell>
          <cell r="L885" t="str">
            <v>City of Vining</v>
          </cell>
          <cell r="M885" t="str">
            <v>P.O. Box 7</v>
          </cell>
          <cell r="N885" t="str">
            <v>Vining, Iowa 52348</v>
          </cell>
          <cell r="O885">
            <v>70</v>
          </cell>
        </row>
        <row r="886">
          <cell r="A886" t="str">
            <v>VINCENT</v>
          </cell>
          <cell r="B886">
            <v>910</v>
          </cell>
          <cell r="E886">
            <v>888</v>
          </cell>
          <cell r="F886">
            <v>64061057</v>
          </cell>
          <cell r="G886">
            <v>888</v>
          </cell>
          <cell r="H886" t="str">
            <v>16209200700000</v>
          </cell>
          <cell r="K886" t="str">
            <v>VINTON</v>
          </cell>
          <cell r="L886" t="str">
            <v>VINTON CITY CLERK</v>
          </cell>
          <cell r="M886" t="str">
            <v>PO BOX 529</v>
          </cell>
          <cell r="N886" t="str">
            <v>VINTON, IA  52349</v>
          </cell>
          <cell r="O886">
            <v>5102</v>
          </cell>
        </row>
        <row r="887">
          <cell r="A887" t="str">
            <v>VINING</v>
          </cell>
          <cell r="B887">
            <v>836</v>
          </cell>
          <cell r="E887">
            <v>889</v>
          </cell>
          <cell r="F887">
            <v>4098191</v>
          </cell>
          <cell r="G887">
            <v>889</v>
          </cell>
          <cell r="H887" t="str">
            <v>16209200800000</v>
          </cell>
          <cell r="K887" t="str">
            <v>VOLGA</v>
          </cell>
          <cell r="L887" t="str">
            <v>City of Volga</v>
          </cell>
          <cell r="M887" t="str">
            <v>505 Washington Street</v>
          </cell>
          <cell r="N887" t="str">
            <v>Volga, IA 52077</v>
          </cell>
          <cell r="O887">
            <v>247</v>
          </cell>
        </row>
        <row r="888">
          <cell r="A888" t="str">
            <v>VINTON</v>
          </cell>
          <cell r="B888">
            <v>44</v>
          </cell>
          <cell r="E888">
            <v>890</v>
          </cell>
          <cell r="F888">
            <v>15040538</v>
          </cell>
          <cell r="G888">
            <v>890</v>
          </cell>
          <cell r="H888" t="str">
            <v>16209300100000</v>
          </cell>
          <cell r="K888" t="str">
            <v>WADENA</v>
          </cell>
          <cell r="L888" t="str">
            <v>City Clerk</v>
          </cell>
          <cell r="M888" t="str">
            <v>P O Box 108</v>
          </cell>
          <cell r="N888" t="str">
            <v>wadena, IA   52169-0108</v>
          </cell>
          <cell r="O888">
            <v>243</v>
          </cell>
        </row>
        <row r="889">
          <cell r="A889" t="str">
            <v>VOLGA</v>
          </cell>
          <cell r="B889">
            <v>200</v>
          </cell>
          <cell r="E889">
            <v>891</v>
          </cell>
          <cell r="F889">
            <v>2551362</v>
          </cell>
          <cell r="G889">
            <v>891</v>
          </cell>
          <cell r="H889" t="str">
            <v>16209300200000</v>
          </cell>
          <cell r="K889" t="str">
            <v>WAHPETON</v>
          </cell>
          <cell r="L889" t="str">
            <v>CITY OF WAHPETON</v>
          </cell>
          <cell r="M889" t="str">
            <v>1201 DAKOTA DRIVE</v>
          </cell>
          <cell r="N889" t="str">
            <v>MILFORD IA  51351</v>
          </cell>
          <cell r="O889">
            <v>462</v>
          </cell>
        </row>
        <row r="890">
          <cell r="A890" t="str">
            <v>WADENA</v>
          </cell>
          <cell r="B890">
            <v>319</v>
          </cell>
          <cell r="E890">
            <v>892</v>
          </cell>
          <cell r="F890">
            <v>50748808</v>
          </cell>
          <cell r="G890">
            <v>892</v>
          </cell>
          <cell r="H890" t="str">
            <v>16209300300000</v>
          </cell>
          <cell r="K890" t="str">
            <v>WALCOTT</v>
          </cell>
          <cell r="L890" t="str">
            <v>City of Walcott</v>
          </cell>
          <cell r="M890" t="str">
            <v>PO Box 247</v>
          </cell>
          <cell r="N890" t="str">
            <v>Walcott, IA 52773</v>
          </cell>
          <cell r="O890">
            <v>1528</v>
          </cell>
        </row>
        <row r="891">
          <cell r="A891" t="str">
            <v>WAHPETON</v>
          </cell>
          <cell r="B891">
            <v>280</v>
          </cell>
          <cell r="E891">
            <v>893</v>
          </cell>
          <cell r="F891">
            <v>15355667</v>
          </cell>
          <cell r="G891">
            <v>893</v>
          </cell>
          <cell r="H891" t="str">
            <v>16209300400000</v>
          </cell>
          <cell r="K891" t="str">
            <v>WALFORD</v>
          </cell>
          <cell r="L891" t="str">
            <v>City Clerk</v>
          </cell>
          <cell r="M891" t="str">
            <v>120 Fifth Street N.</v>
          </cell>
          <cell r="N891" t="str">
            <v>Walford, Iowa 52351</v>
          </cell>
          <cell r="O891">
            <v>1224</v>
          </cell>
        </row>
        <row r="892">
          <cell r="A892" t="str">
            <v>WALCOTT</v>
          </cell>
          <cell r="B892">
            <v>786</v>
          </cell>
          <cell r="E892">
            <v>894</v>
          </cell>
          <cell r="F892">
            <v>6568122</v>
          </cell>
          <cell r="G892">
            <v>894</v>
          </cell>
          <cell r="H892" t="str">
            <v>16209300500000</v>
          </cell>
          <cell r="K892" t="str">
            <v>WALKER</v>
          </cell>
          <cell r="L892" t="str">
            <v>City of Walker</v>
          </cell>
          <cell r="M892" t="str">
            <v>408 Rowley St.</v>
          </cell>
          <cell r="N892" t="str">
            <v>Walker, IA 52352</v>
          </cell>
          <cell r="O892">
            <v>750</v>
          </cell>
        </row>
        <row r="893">
          <cell r="A893" t="str">
            <v>WALFORD</v>
          </cell>
          <cell r="B893">
            <v>45</v>
          </cell>
          <cell r="E893">
            <v>895</v>
          </cell>
          <cell r="F893">
            <v>1230645</v>
          </cell>
          <cell r="G893">
            <v>895</v>
          </cell>
          <cell r="H893" t="str">
            <v>16209300600000</v>
          </cell>
          <cell r="K893" t="str">
            <v>WALL LAKE</v>
          </cell>
          <cell r="L893" t="str">
            <v>City Clerk</v>
          </cell>
          <cell r="M893" t="str">
            <v>108 Boyer Street</v>
          </cell>
          <cell r="N893" t="str">
            <v>Wall Lake, IA 51466</v>
          </cell>
          <cell r="O893">
            <v>841</v>
          </cell>
        </row>
        <row r="894">
          <cell r="A894" t="str">
            <v>WALKER</v>
          </cell>
          <cell r="B894">
            <v>553</v>
          </cell>
          <cell r="E894">
            <v>896</v>
          </cell>
          <cell r="F894">
            <v>2264020</v>
          </cell>
          <cell r="G894">
            <v>896</v>
          </cell>
          <cell r="H894" t="str">
            <v>16209300700000</v>
          </cell>
          <cell r="K894" t="str">
            <v>WALLINGFORD</v>
          </cell>
          <cell r="L894" t="str">
            <v>Wallingford City Clerk</v>
          </cell>
          <cell r="M894" t="str">
            <v>Box 365</v>
          </cell>
          <cell r="N894" t="str">
            <v>Wallingford, Ia 51365</v>
          </cell>
          <cell r="O894">
            <v>210</v>
          </cell>
        </row>
        <row r="895">
          <cell r="A895" t="str">
            <v>WALL LAKE</v>
          </cell>
          <cell r="B895">
            <v>769</v>
          </cell>
          <cell r="E895">
            <v>897</v>
          </cell>
          <cell r="F895">
            <v>17197049</v>
          </cell>
          <cell r="G895">
            <v>897</v>
          </cell>
          <cell r="H895" t="str">
            <v>16209300800000</v>
          </cell>
          <cell r="K895" t="str">
            <v>WALNUT</v>
          </cell>
          <cell r="L895" t="str">
            <v>City of Walnut</v>
          </cell>
          <cell r="M895" t="str">
            <v>P.O. Box 326</v>
          </cell>
          <cell r="N895" t="str">
            <v>Walnut, IA 51577</v>
          </cell>
          <cell r="O895">
            <v>778</v>
          </cell>
        </row>
        <row r="896">
          <cell r="A896" t="str">
            <v>WALLINGFORD</v>
          </cell>
          <cell r="B896">
            <v>308</v>
          </cell>
          <cell r="E896">
            <v>898</v>
          </cell>
          <cell r="F896">
            <v>20314327</v>
          </cell>
          <cell r="G896">
            <v>898</v>
          </cell>
          <cell r="H896" t="str">
            <v>16209400100000</v>
          </cell>
          <cell r="K896" t="str">
            <v>WAPELLO</v>
          </cell>
          <cell r="L896" t="str">
            <v>City of Wapello</v>
          </cell>
          <cell r="M896" t="str">
            <v>335 North Main Street</v>
          </cell>
          <cell r="N896" t="str">
            <v>Wapello, Iowa 52653</v>
          </cell>
          <cell r="O896">
            <v>2124</v>
          </cell>
        </row>
        <row r="897">
          <cell r="A897" t="str">
            <v>WALNUT</v>
          </cell>
          <cell r="B897">
            <v>742</v>
          </cell>
          <cell r="E897">
            <v>899</v>
          </cell>
          <cell r="F897">
            <v>5545668</v>
          </cell>
          <cell r="G897">
            <v>899</v>
          </cell>
          <cell r="H897" t="str">
            <v>16209400200000</v>
          </cell>
          <cell r="K897" t="str">
            <v>WASHINGTON</v>
          </cell>
          <cell r="L897" t="str">
            <v>Finance Director</v>
          </cell>
          <cell r="M897" t="str">
            <v>215 E. Washington Street</v>
          </cell>
          <cell r="N897" t="str">
            <v>Washington, IA 52353</v>
          </cell>
          <cell r="O897">
            <v>7047</v>
          </cell>
        </row>
        <row r="898">
          <cell r="A898" t="str">
            <v>WAPELLO</v>
          </cell>
          <cell r="B898">
            <v>562</v>
          </cell>
          <cell r="E898">
            <v>900</v>
          </cell>
          <cell r="F898">
            <v>12125178</v>
          </cell>
          <cell r="G898">
            <v>900</v>
          </cell>
          <cell r="H898" t="str">
            <v>16209400300000</v>
          </cell>
          <cell r="K898" t="str">
            <v>WASHTA</v>
          </cell>
          <cell r="L898" t="str">
            <v>CITY CLERK/TREASUER</v>
          </cell>
          <cell r="M898" t="str">
            <v>BOX 152</v>
          </cell>
          <cell r="N898" t="str">
            <v>WASHTA, CITY 51061</v>
          </cell>
          <cell r="O898">
            <v>282</v>
          </cell>
        </row>
        <row r="899">
          <cell r="A899" t="str">
            <v>WASHINGTON</v>
          </cell>
          <cell r="B899">
            <v>887</v>
          </cell>
          <cell r="E899">
            <v>901</v>
          </cell>
          <cell r="F899">
            <v>9469282</v>
          </cell>
          <cell r="G899">
            <v>901</v>
          </cell>
          <cell r="H899" t="str">
            <v>16209400400000</v>
          </cell>
          <cell r="K899" t="str">
            <v>WATERLOO</v>
          </cell>
          <cell r="L899" t="str">
            <v>CHIEF FINANCIAL OFFICER</v>
          </cell>
          <cell r="M899" t="str">
            <v>715 MULBERRY STREET</v>
          </cell>
          <cell r="N899" t="str">
            <v>WATERLOO, IA  50703</v>
          </cell>
          <cell r="O899">
            <v>68747</v>
          </cell>
        </row>
        <row r="900">
          <cell r="A900" t="str">
            <v>WASHTA</v>
          </cell>
          <cell r="B900">
            <v>160</v>
          </cell>
          <cell r="E900">
            <v>902</v>
          </cell>
          <cell r="F900">
            <v>22413415</v>
          </cell>
          <cell r="G900">
            <v>902</v>
          </cell>
          <cell r="H900" t="str">
            <v>16209400500000</v>
          </cell>
          <cell r="K900" t="str">
            <v>WATERVILLE</v>
          </cell>
          <cell r="L900" t="str">
            <v>City of Waterville</v>
          </cell>
          <cell r="M900" t="str">
            <v>82 Main Street Unit 2</v>
          </cell>
          <cell r="N900" t="str">
            <v>Waterville, Ia 52170</v>
          </cell>
          <cell r="O900">
            <v>145</v>
          </cell>
        </row>
        <row r="901">
          <cell r="A901" t="str">
            <v>WATERLOO</v>
          </cell>
          <cell r="B901">
            <v>54</v>
          </cell>
          <cell r="E901">
            <v>903</v>
          </cell>
          <cell r="F901">
            <v>20622528</v>
          </cell>
          <cell r="G901">
            <v>903</v>
          </cell>
          <cell r="H901" t="str">
            <v>16209400600000</v>
          </cell>
          <cell r="K901" t="str">
            <v>WAUCOMA</v>
          </cell>
          <cell r="L901" t="str">
            <v>Waucoma City Clerk</v>
          </cell>
          <cell r="M901" t="str">
            <v>PO Box 15</v>
          </cell>
          <cell r="N901" t="str">
            <v>Waucoma, IA  52171</v>
          </cell>
          <cell r="O901">
            <v>299</v>
          </cell>
        </row>
        <row r="902">
          <cell r="A902" t="str">
            <v>WATERVILLE</v>
          </cell>
          <cell r="B902">
            <v>14</v>
          </cell>
          <cell r="E902">
            <v>904</v>
          </cell>
          <cell r="F902">
            <v>1025812838</v>
          </cell>
          <cell r="G902">
            <v>904</v>
          </cell>
          <cell r="H902" t="str">
            <v>16209400700000</v>
          </cell>
          <cell r="K902" t="str">
            <v>WAUKEE</v>
          </cell>
          <cell r="L902" t="str">
            <v>Director of Finance</v>
          </cell>
          <cell r="M902" t="str">
            <v>230 W Hickman Road</v>
          </cell>
          <cell r="N902" t="str">
            <v>Waukee, IA  50263</v>
          </cell>
          <cell r="O902">
            <v>5126</v>
          </cell>
        </row>
        <row r="903">
          <cell r="A903" t="str">
            <v>WAUCOMA</v>
          </cell>
          <cell r="B903">
            <v>320</v>
          </cell>
          <cell r="E903">
            <v>905</v>
          </cell>
          <cell r="F903">
            <v>37535284</v>
          </cell>
          <cell r="G903">
            <v>905</v>
          </cell>
          <cell r="H903" t="str">
            <v>16209400800000</v>
          </cell>
          <cell r="K903" t="str">
            <v>WAUKON</v>
          </cell>
          <cell r="L903" t="str">
            <v>CITY CLERK</v>
          </cell>
          <cell r="M903" t="str">
            <v>101 ALLAMAKEE ST</v>
          </cell>
          <cell r="N903" t="str">
            <v>WAUKON, IOWA 52172</v>
          </cell>
          <cell r="O903">
            <v>4131</v>
          </cell>
        </row>
        <row r="904">
          <cell r="A904" t="str">
            <v>WAUKEE</v>
          </cell>
          <cell r="B904">
            <v>240</v>
          </cell>
          <cell r="E904">
            <v>906</v>
          </cell>
          <cell r="F904">
            <v>8845325</v>
          </cell>
          <cell r="G904">
            <v>906</v>
          </cell>
          <cell r="H904" t="str">
            <v>16209400900000</v>
          </cell>
          <cell r="K904" t="str">
            <v>WAVERLY</v>
          </cell>
          <cell r="L904" t="str">
            <v>WAVERLY CITY</v>
          </cell>
          <cell r="M904" t="str">
            <v>200 1ST STREET NE BOX 616</v>
          </cell>
          <cell r="N904" t="str">
            <v>WAVERLY, IA 50677</v>
          </cell>
          <cell r="O904">
            <v>8968</v>
          </cell>
        </row>
        <row r="905">
          <cell r="A905" t="str">
            <v>WAUKON</v>
          </cell>
          <cell r="B905">
            <v>15</v>
          </cell>
          <cell r="E905">
            <v>907</v>
          </cell>
          <cell r="F905">
            <v>11433888</v>
          </cell>
          <cell r="G905">
            <v>907</v>
          </cell>
          <cell r="H905" t="str">
            <v>16209401000000</v>
          </cell>
          <cell r="K905" t="str">
            <v>WAYLAND</v>
          </cell>
          <cell r="L905" t="str">
            <v>City clerk</v>
          </cell>
          <cell r="M905" t="str">
            <v>PO BOX 155, 218 W MAIN ST</v>
          </cell>
          <cell r="N905" t="str">
            <v>WAYLAND IA 52654</v>
          </cell>
          <cell r="O905">
            <v>945</v>
          </cell>
        </row>
        <row r="906">
          <cell r="A906" t="str">
            <v>WAVERLY</v>
          </cell>
          <cell r="B906">
            <v>71</v>
          </cell>
          <cell r="E906">
            <v>908</v>
          </cell>
          <cell r="F906">
            <v>8843145</v>
          </cell>
          <cell r="G906">
            <v>908</v>
          </cell>
          <cell r="H906" t="str">
            <v>16209401100000</v>
          </cell>
          <cell r="K906" t="str">
            <v>WEBB</v>
          </cell>
          <cell r="L906" t="str">
            <v>City Clerk/Treasurer</v>
          </cell>
          <cell r="M906" t="str">
            <v>PO Box 9</v>
          </cell>
          <cell r="N906" t="str">
            <v>Webb, IA 51366</v>
          </cell>
          <cell r="O906">
            <v>165</v>
          </cell>
        </row>
        <row r="907">
          <cell r="A907" t="str">
            <v>WAYLAND</v>
          </cell>
          <cell r="B907">
            <v>418</v>
          </cell>
          <cell r="E907">
            <v>909</v>
          </cell>
          <cell r="F907">
            <v>11943056</v>
          </cell>
          <cell r="G907">
            <v>909</v>
          </cell>
          <cell r="H907" t="str">
            <v>16209401200000</v>
          </cell>
          <cell r="K907" t="str">
            <v>WEBSTER</v>
          </cell>
          <cell r="L907" t="str">
            <v>City Clerk</v>
          </cell>
          <cell r="M907" t="str">
            <v xml:space="preserve"> 401 East Street</v>
          </cell>
          <cell r="N907" t="str">
            <v>Webster, Iowa 52355</v>
          </cell>
          <cell r="O907">
            <v>110</v>
          </cell>
        </row>
        <row r="908">
          <cell r="A908" t="str">
            <v>WEBB</v>
          </cell>
          <cell r="B908">
            <v>181</v>
          </cell>
          <cell r="E908">
            <v>910</v>
          </cell>
          <cell r="F908">
            <v>12235380</v>
          </cell>
          <cell r="G908">
            <v>910</v>
          </cell>
          <cell r="H908" t="str">
            <v>16209401300000</v>
          </cell>
          <cell r="K908" t="str">
            <v>WEBSTER CITY</v>
          </cell>
          <cell r="L908" t="str">
            <v>City Administrator</v>
          </cell>
          <cell r="M908" t="str">
            <v>400 Second St</v>
          </cell>
          <cell r="N908" t="str">
            <v>Webster City, Iowa 50595-0217</v>
          </cell>
          <cell r="O908">
            <v>8176</v>
          </cell>
        </row>
        <row r="909">
          <cell r="A909" t="str">
            <v>WEBSTER</v>
          </cell>
          <cell r="B909">
            <v>515</v>
          </cell>
          <cell r="E909">
            <v>911</v>
          </cell>
          <cell r="F909">
            <v>28225388</v>
          </cell>
          <cell r="G909">
            <v>911</v>
          </cell>
          <cell r="H909" t="str">
            <v>16209500100000</v>
          </cell>
          <cell r="K909" t="str">
            <v>WELDON</v>
          </cell>
          <cell r="L909" t="str">
            <v>City Hall</v>
          </cell>
          <cell r="M909" t="str">
            <v>PO Box 8</v>
          </cell>
          <cell r="N909" t="str">
            <v>Weldon, IA  50264</v>
          </cell>
          <cell r="O909">
            <v>145</v>
          </cell>
        </row>
        <row r="910">
          <cell r="A910" t="str">
            <v>WEBSTER CITY</v>
          </cell>
          <cell r="B910">
            <v>378</v>
          </cell>
          <cell r="E910">
            <v>912</v>
          </cell>
          <cell r="F910">
            <v>200489029</v>
          </cell>
          <cell r="G910">
            <v>912</v>
          </cell>
          <cell r="H910" t="str">
            <v>16209500200000</v>
          </cell>
          <cell r="K910" t="str">
            <v>WELLMAN</v>
          </cell>
          <cell r="L910" t="str">
            <v xml:space="preserve">CITY CLERK </v>
          </cell>
          <cell r="M910" t="str">
            <v>316 8TH AVE, PO BOX 129</v>
          </cell>
          <cell r="N910" t="str">
            <v>WELLMAN, IOWA 52356</v>
          </cell>
          <cell r="O910">
            <v>1393</v>
          </cell>
        </row>
        <row r="911">
          <cell r="A911" t="str">
            <v>WELDON</v>
          </cell>
          <cell r="B911">
            <v>255</v>
          </cell>
          <cell r="E911">
            <v>913</v>
          </cell>
          <cell r="F911">
            <v>101871932</v>
          </cell>
          <cell r="G911">
            <v>913</v>
          </cell>
          <cell r="H911" t="str">
            <v>16209500300000</v>
          </cell>
          <cell r="K911" t="str">
            <v>WELLSBURG</v>
          </cell>
          <cell r="L911" t="str">
            <v>CITY OF WELLSBURG</v>
          </cell>
          <cell r="M911" t="str">
            <v>P O BOX L</v>
          </cell>
          <cell r="N911" t="str">
            <v>WELLSBURG IA 50680</v>
          </cell>
          <cell r="O911">
            <v>716</v>
          </cell>
        </row>
        <row r="912">
          <cell r="A912" t="str">
            <v>WELLMAN</v>
          </cell>
          <cell r="B912">
            <v>888</v>
          </cell>
          <cell r="E912">
            <v>914</v>
          </cell>
          <cell r="F912">
            <v>9704560</v>
          </cell>
          <cell r="G912">
            <v>914</v>
          </cell>
          <cell r="H912" t="str">
            <v>16209500400000</v>
          </cell>
          <cell r="K912" t="str">
            <v>WELTON</v>
          </cell>
          <cell r="L912" t="str">
            <v>CLERK/TREASURER</v>
          </cell>
          <cell r="M912" t="str">
            <v>PO BOX 15</v>
          </cell>
          <cell r="N912" t="str">
            <v>WELTON, IA  52774-0015</v>
          </cell>
          <cell r="O912">
            <v>159</v>
          </cell>
        </row>
        <row r="913">
          <cell r="A913" t="str">
            <v>WELLSBURG</v>
          </cell>
          <cell r="B913">
            <v>361</v>
          </cell>
          <cell r="E913">
            <v>915</v>
          </cell>
          <cell r="F913">
            <v>11177121</v>
          </cell>
          <cell r="G913">
            <v>915</v>
          </cell>
          <cell r="H913" t="str">
            <v>16209500500000</v>
          </cell>
          <cell r="K913" t="str">
            <v>WESLEY</v>
          </cell>
          <cell r="L913" t="str">
            <v>City of Wesley</v>
          </cell>
          <cell r="M913" t="str">
            <v>PO Box 215</v>
          </cell>
          <cell r="N913" t="str">
            <v>WESLEY, IA, 50483</v>
          </cell>
          <cell r="O913">
            <v>467</v>
          </cell>
        </row>
        <row r="914">
          <cell r="A914" t="str">
            <v>WELTON</v>
          </cell>
          <cell r="B914">
            <v>213</v>
          </cell>
          <cell r="E914">
            <v>916</v>
          </cell>
          <cell r="F914">
            <v>1819529</v>
          </cell>
          <cell r="G914">
            <v>916</v>
          </cell>
          <cell r="H914" t="str">
            <v>16209500600000</v>
          </cell>
          <cell r="K914" t="str">
            <v>WEST BEND</v>
          </cell>
          <cell r="L914" t="str">
            <v>City Clerk</v>
          </cell>
          <cell r="M914" t="str">
            <v>PO Box 348</v>
          </cell>
          <cell r="N914" t="str">
            <v>West Bend, IA  50597</v>
          </cell>
          <cell r="O914">
            <v>834</v>
          </cell>
        </row>
        <row r="915">
          <cell r="A915" t="str">
            <v>WESLEY</v>
          </cell>
          <cell r="B915">
            <v>527</v>
          </cell>
          <cell r="E915">
            <v>917</v>
          </cell>
          <cell r="F915">
            <v>18095569</v>
          </cell>
          <cell r="G915">
            <v>917</v>
          </cell>
          <cell r="H915" t="str">
            <v>16209500700000</v>
          </cell>
          <cell r="K915" t="str">
            <v>WEST BRANCH</v>
          </cell>
          <cell r="L915" t="str">
            <v>West Branch City</v>
          </cell>
          <cell r="M915" t="str">
            <v>PO Box 218</v>
          </cell>
          <cell r="N915" t="str">
            <v>West Branch, IA 52358-0218</v>
          </cell>
          <cell r="O915">
            <v>2188</v>
          </cell>
        </row>
        <row r="916">
          <cell r="A916" t="str">
            <v>WEST BEND</v>
          </cell>
          <cell r="B916">
            <v>691</v>
          </cell>
          <cell r="E916">
            <v>918</v>
          </cell>
          <cell r="F916">
            <v>49328264</v>
          </cell>
          <cell r="G916">
            <v>918</v>
          </cell>
          <cell r="H916" t="str">
            <v>16209600100000</v>
          </cell>
          <cell r="K916" t="str">
            <v>WEST BURLINGTON</v>
          </cell>
          <cell r="L916" t="str">
            <v>City of West Burlington</v>
          </cell>
          <cell r="M916" t="str">
            <v>122 Broadway St.</v>
          </cell>
          <cell r="N916" t="str">
            <v>West Burlington, IA  52655</v>
          </cell>
          <cell r="O916">
            <v>3161</v>
          </cell>
        </row>
        <row r="917">
          <cell r="A917" t="str">
            <v>WEST BRANCH</v>
          </cell>
          <cell r="B917">
            <v>142</v>
          </cell>
          <cell r="E917">
            <v>919</v>
          </cell>
          <cell r="F917">
            <v>6020945</v>
          </cell>
          <cell r="G917">
            <v>919</v>
          </cell>
          <cell r="H917" t="str">
            <v>16209600200000</v>
          </cell>
          <cell r="K917" t="str">
            <v>WEST CHESTER</v>
          </cell>
          <cell r="L917" t="str">
            <v>West Chester City Clerk</v>
          </cell>
          <cell r="M917" t="str">
            <v>508 Main ST</v>
          </cell>
          <cell r="N917" t="str">
            <v>West Chester, IA 52359</v>
          </cell>
          <cell r="O917">
            <v>159</v>
          </cell>
        </row>
        <row r="918">
          <cell r="A918" t="str">
            <v>WEST BURLINGTON</v>
          </cell>
          <cell r="B918">
            <v>271</v>
          </cell>
          <cell r="E918">
            <v>920</v>
          </cell>
          <cell r="F918">
            <v>480205359</v>
          </cell>
          <cell r="G918">
            <v>920</v>
          </cell>
          <cell r="H918" t="str">
            <v>16209600300000</v>
          </cell>
          <cell r="K918" t="str">
            <v>WEST DES MOINES</v>
          </cell>
          <cell r="L918" t="str">
            <v>City of West Des Moines</v>
          </cell>
          <cell r="M918" t="str">
            <v>P.O. Box 65320, 4200 Mills Civic Pkwy</v>
          </cell>
          <cell r="N918" t="str">
            <v>West Des Moines, IA 50265</v>
          </cell>
          <cell r="O918">
            <v>46403</v>
          </cell>
        </row>
        <row r="919">
          <cell r="A919" t="str">
            <v>WEST CHESTER</v>
          </cell>
          <cell r="B919">
            <v>889</v>
          </cell>
          <cell r="E919">
            <v>921</v>
          </cell>
          <cell r="F919">
            <v>15338740</v>
          </cell>
          <cell r="G919">
            <v>921</v>
          </cell>
          <cell r="H919" t="str">
            <v>16209600400000</v>
          </cell>
          <cell r="K919" t="str">
            <v>WEST LIBERTY</v>
          </cell>
          <cell r="L919" t="str">
            <v>City Clerk</v>
          </cell>
          <cell r="M919" t="str">
            <v>409 N Calhoun</v>
          </cell>
          <cell r="N919" t="str">
            <v>West Liberty, IA 52766</v>
          </cell>
          <cell r="O919">
            <v>3332</v>
          </cell>
        </row>
        <row r="920">
          <cell r="A920" t="str">
            <v>WEST DES MOINES</v>
          </cell>
          <cell r="B920">
            <v>727</v>
          </cell>
          <cell r="E920">
            <v>922</v>
          </cell>
          <cell r="F920">
            <v>12648371</v>
          </cell>
          <cell r="G920">
            <v>922</v>
          </cell>
          <cell r="H920" t="str">
            <v>16209600500000</v>
          </cell>
          <cell r="K920" t="str">
            <v>WEST OKOBOJI</v>
          </cell>
          <cell r="L920" t="str">
            <v>Edward Rice-City Manager-Clerk</v>
          </cell>
          <cell r="M920" t="str">
            <v>501 Terrace Park Blvd</v>
          </cell>
          <cell r="N920" t="str">
            <v>Milford, Iowa 51341</v>
          </cell>
          <cell r="O920">
            <v>432</v>
          </cell>
        </row>
        <row r="921">
          <cell r="A921" t="str">
            <v>WEST LIBERTY</v>
          </cell>
          <cell r="B921">
            <v>656</v>
          </cell>
          <cell r="E921">
            <v>923</v>
          </cell>
          <cell r="F921">
            <v>40587498</v>
          </cell>
          <cell r="G921">
            <v>923</v>
          </cell>
          <cell r="H921" t="str">
            <v>16209600600000</v>
          </cell>
          <cell r="K921" t="str">
            <v>WEST POINT</v>
          </cell>
          <cell r="L921" t="str">
            <v>City of West Point</v>
          </cell>
          <cell r="M921" t="str">
            <v>313 5th St, PO Box 69</v>
          </cell>
          <cell r="N921" t="str">
            <v>West Point, IA 52656</v>
          </cell>
          <cell r="O921">
            <v>980</v>
          </cell>
        </row>
        <row r="922">
          <cell r="A922" t="str">
            <v>WEST OKOBOJI</v>
          </cell>
          <cell r="B922">
            <v>281</v>
          </cell>
          <cell r="E922">
            <v>924</v>
          </cell>
          <cell r="F922">
            <v>15635976</v>
          </cell>
          <cell r="G922">
            <v>924</v>
          </cell>
          <cell r="H922" t="str">
            <v>16209600700000</v>
          </cell>
          <cell r="K922" t="str">
            <v>WEST UNION</v>
          </cell>
          <cell r="L922" t="str">
            <v>CITY ADMINISTRATOR</v>
          </cell>
          <cell r="M922" t="str">
            <v>612 HIGHWAY 150 SOUTH</v>
          </cell>
          <cell r="N922" t="str">
            <v>WEST UNION, IA 52175</v>
          </cell>
          <cell r="O922">
            <v>2549</v>
          </cell>
        </row>
        <row r="923">
          <cell r="A923" t="str">
            <v>WEST POINT</v>
          </cell>
          <cell r="B923">
            <v>536</v>
          </cell>
          <cell r="E923">
            <v>925</v>
          </cell>
          <cell r="F923">
            <v>18257930</v>
          </cell>
          <cell r="G923">
            <v>925</v>
          </cell>
          <cell r="H923" t="str">
            <v>16209600800000</v>
          </cell>
          <cell r="K923" t="str">
            <v>WESTFIELD</v>
          </cell>
          <cell r="L923" t="str">
            <v xml:space="preserve">City of Westfield </v>
          </cell>
          <cell r="M923" t="str">
            <v>PO Box 5</v>
          </cell>
          <cell r="N923" t="str">
            <v>Westfield, IA 51062</v>
          </cell>
          <cell r="O923">
            <v>189</v>
          </cell>
        </row>
        <row r="924">
          <cell r="A924" t="str">
            <v>WEST UNION</v>
          </cell>
          <cell r="B924">
            <v>322</v>
          </cell>
          <cell r="E924">
            <v>926</v>
          </cell>
          <cell r="F924">
            <v>19354079</v>
          </cell>
          <cell r="G924">
            <v>926</v>
          </cell>
          <cell r="H924" t="str">
            <v>16209700100000</v>
          </cell>
          <cell r="K924" t="str">
            <v>WESTGATE</v>
          </cell>
          <cell r="L924" t="str">
            <v>City of Westgate</v>
          </cell>
          <cell r="M924" t="str">
            <v>104 Cass St. N</v>
          </cell>
          <cell r="N924" t="str">
            <v>Westgate Iowa 50681</v>
          </cell>
          <cell r="O924">
            <v>234</v>
          </cell>
        </row>
        <row r="925">
          <cell r="A925" t="str">
            <v>WESTFIELD</v>
          </cell>
          <cell r="B925">
            <v>702</v>
          </cell>
          <cell r="E925">
            <v>927</v>
          </cell>
          <cell r="F925">
            <v>11656205</v>
          </cell>
          <cell r="G925">
            <v>927</v>
          </cell>
          <cell r="H925" t="str">
            <v>16209780100000</v>
          </cell>
          <cell r="K925" t="str">
            <v>WESTPHALIA</v>
          </cell>
          <cell r="L925" t="str">
            <v>Clerk</v>
          </cell>
          <cell r="M925" t="str">
            <v>PO BOX 37</v>
          </cell>
          <cell r="N925" t="str">
            <v>Westphalia, Iowa   51578-0037</v>
          </cell>
          <cell r="O925">
            <v>160</v>
          </cell>
        </row>
        <row r="926">
          <cell r="A926" t="str">
            <v>WESTGATE</v>
          </cell>
          <cell r="B926">
            <v>321</v>
          </cell>
          <cell r="E926">
            <v>928</v>
          </cell>
          <cell r="F926">
            <v>25651203</v>
          </cell>
          <cell r="G926">
            <v>928</v>
          </cell>
          <cell r="H926" t="str">
            <v>16209700200000</v>
          </cell>
          <cell r="K926" t="str">
            <v>WESTSIDE</v>
          </cell>
          <cell r="L926" t="str">
            <v>City of Westside</v>
          </cell>
          <cell r="M926" t="str">
            <v>131 Main Steet</v>
          </cell>
          <cell r="N926" t="str">
            <v>Westside, IA  51467</v>
          </cell>
          <cell r="O926">
            <v>327</v>
          </cell>
        </row>
        <row r="927">
          <cell r="A927" t="str">
            <v>WESTPHALIA</v>
          </cell>
          <cell r="B927">
            <v>797</v>
          </cell>
          <cell r="E927">
            <v>929</v>
          </cell>
          <cell r="F927">
            <v>6246235</v>
          </cell>
          <cell r="G927">
            <v>929</v>
          </cell>
          <cell r="H927" t="str">
            <v>16209700300000</v>
          </cell>
          <cell r="K927" t="str">
            <v>WESTWOOD</v>
          </cell>
          <cell r="L927" t="str">
            <v>City Clerk, City of Westwood</v>
          </cell>
          <cell r="M927" t="str">
            <v>3952 Sycamore Drive</v>
          </cell>
          <cell r="N927" t="str">
            <v>Mt. Pleasant, IA  52641</v>
          </cell>
          <cell r="O927">
            <v>127</v>
          </cell>
        </row>
        <row r="928">
          <cell r="A928" t="str">
            <v>WESTSIDE</v>
          </cell>
          <cell r="B928">
            <v>227</v>
          </cell>
          <cell r="E928">
            <v>930</v>
          </cell>
          <cell r="F928">
            <v>14634245</v>
          </cell>
          <cell r="G928">
            <v>930</v>
          </cell>
          <cell r="H928" t="str">
            <v>16209700400000</v>
          </cell>
          <cell r="K928" t="str">
            <v>WHAT CHEER</v>
          </cell>
          <cell r="L928" t="str">
            <v>CITY CLERK</v>
          </cell>
          <cell r="M928" t="str">
            <v>PO BOX 408</v>
          </cell>
          <cell r="N928" t="str">
            <v>WHAT CHEER, IA 50268 0408</v>
          </cell>
          <cell r="O928">
            <v>678</v>
          </cell>
        </row>
        <row r="929">
          <cell r="A929" t="str">
            <v>WESTWOOD</v>
          </cell>
          <cell r="B929">
            <v>956</v>
          </cell>
          <cell r="E929">
            <v>931</v>
          </cell>
          <cell r="F929">
            <v>7485290</v>
          </cell>
          <cell r="G929">
            <v>931</v>
          </cell>
          <cell r="H929" t="str">
            <v>16209700500000</v>
          </cell>
          <cell r="K929" t="str">
            <v>WHEATLAND</v>
          </cell>
          <cell r="L929" t="str">
            <v>CITY CLERK</v>
          </cell>
          <cell r="M929" t="str">
            <v>P.O. BOX 456</v>
          </cell>
          <cell r="N929" t="str">
            <v>WHEATLAND, IA 52777</v>
          </cell>
          <cell r="O929">
            <v>772</v>
          </cell>
        </row>
        <row r="930">
          <cell r="A930" t="str">
            <v>WHAT CHEER</v>
          </cell>
          <cell r="B930">
            <v>516</v>
          </cell>
          <cell r="E930">
            <v>932</v>
          </cell>
          <cell r="F930">
            <v>47919156</v>
          </cell>
          <cell r="G930">
            <v>932</v>
          </cell>
          <cell r="H930" t="str">
            <v>16209700600000</v>
          </cell>
          <cell r="K930" t="str">
            <v>WHITING</v>
          </cell>
          <cell r="L930" t="str">
            <v>Whiting City</v>
          </cell>
          <cell r="M930" t="str">
            <v>324 Maple</v>
          </cell>
          <cell r="N930" t="str">
            <v>Whiting, IA  51063</v>
          </cell>
          <cell r="O930">
            <v>707</v>
          </cell>
        </row>
        <row r="931">
          <cell r="A931" t="str">
            <v>WHEATLAND</v>
          </cell>
          <cell r="B931">
            <v>214</v>
          </cell>
          <cell r="E931">
            <v>933</v>
          </cell>
          <cell r="F931">
            <v>69628861</v>
          </cell>
          <cell r="G931">
            <v>933</v>
          </cell>
          <cell r="H931" t="str">
            <v>16209700700000</v>
          </cell>
          <cell r="K931" t="str">
            <v>WHITTEMORE</v>
          </cell>
          <cell r="L931" t="str">
            <v>CITY CLERK</v>
          </cell>
          <cell r="M931" t="str">
            <v>P. O. BOX 116</v>
          </cell>
          <cell r="N931" t="str">
            <v>WHITTEMORE, IA  50598</v>
          </cell>
          <cell r="O931">
            <v>530</v>
          </cell>
        </row>
        <row r="932">
          <cell r="A932" t="str">
            <v>WHITING</v>
          </cell>
          <cell r="B932">
            <v>640</v>
          </cell>
          <cell r="E932">
            <v>934</v>
          </cell>
          <cell r="F932">
            <v>2566772</v>
          </cell>
          <cell r="G932">
            <v>934</v>
          </cell>
          <cell r="H932" t="str">
            <v>16209700800000</v>
          </cell>
          <cell r="K932" t="str">
            <v>WHITTEN</v>
          </cell>
          <cell r="L932" t="str">
            <v>Whitten City</v>
          </cell>
          <cell r="M932" t="str">
            <v>PO Box 173</v>
          </cell>
          <cell r="N932" t="str">
            <v>Whitten, IA 50269-0173</v>
          </cell>
          <cell r="O932">
            <v>160</v>
          </cell>
        </row>
        <row r="933">
          <cell r="A933" t="str">
            <v>WHITTEMORE</v>
          </cell>
          <cell r="B933">
            <v>528</v>
          </cell>
          <cell r="E933">
            <v>935</v>
          </cell>
          <cell r="F933">
            <v>9756958</v>
          </cell>
          <cell r="G933">
            <v>935</v>
          </cell>
          <cell r="H933" t="str">
            <v>16209700900000</v>
          </cell>
          <cell r="K933" t="str">
            <v>WILLEY</v>
          </cell>
          <cell r="L933" t="str">
            <v>Willey City Clerk</v>
          </cell>
          <cell r="M933" t="str">
            <v>248 Olympic Ave</v>
          </cell>
          <cell r="N933" t="str">
            <v>Carroll, Iowa 51401</v>
          </cell>
          <cell r="O933">
            <v>103</v>
          </cell>
        </row>
        <row r="934">
          <cell r="A934" t="str">
            <v>WHITTEN</v>
          </cell>
          <cell r="B934">
            <v>399</v>
          </cell>
          <cell r="E934">
            <v>936</v>
          </cell>
          <cell r="F934">
            <v>16053394</v>
          </cell>
          <cell r="G934">
            <v>936</v>
          </cell>
          <cell r="H934" t="str">
            <v>16209701000000</v>
          </cell>
          <cell r="K934" t="str">
            <v>WILLIAMS</v>
          </cell>
          <cell r="L934" t="str">
            <v>City Clerk</v>
          </cell>
          <cell r="M934" t="str">
            <v>P.O. Box 7</v>
          </cell>
          <cell r="N934" t="str">
            <v>Williams, Iowa 50271</v>
          </cell>
          <cell r="O934">
            <v>427</v>
          </cell>
        </row>
        <row r="935">
          <cell r="A935" t="str">
            <v>WILLEY</v>
          </cell>
          <cell r="B935">
            <v>126</v>
          </cell>
          <cell r="E935">
            <v>937</v>
          </cell>
          <cell r="F935">
            <v>228823094</v>
          </cell>
          <cell r="G935">
            <v>937</v>
          </cell>
          <cell r="H935" t="str">
            <v>16209701200000</v>
          </cell>
          <cell r="K935" t="str">
            <v>WILLIAMSBURG</v>
          </cell>
          <cell r="L935" t="str">
            <v>City of Williamsburg</v>
          </cell>
          <cell r="M935" t="str">
            <v>210 W State St, PO Box 596</v>
          </cell>
          <cell r="N935" t="str">
            <v>Williamsburg, IA 52361</v>
          </cell>
          <cell r="O935">
            <v>2622</v>
          </cell>
        </row>
        <row r="936">
          <cell r="A936" t="str">
            <v>WILLIAMS</v>
          </cell>
          <cell r="B936">
            <v>379</v>
          </cell>
          <cell r="E936">
            <v>938</v>
          </cell>
          <cell r="F936">
            <v>3870495210</v>
          </cell>
          <cell r="G936">
            <v>938</v>
          </cell>
          <cell r="H936" t="str">
            <v>16209701100000</v>
          </cell>
          <cell r="K936" t="str">
            <v>WILLIAMSON</v>
          </cell>
          <cell r="L936" t="str">
            <v>CITY CLERK</v>
          </cell>
          <cell r="M936" t="str">
            <v>PO BOX 112</v>
          </cell>
          <cell r="N936" t="str">
            <v>WILLIAMSON, IA 50272</v>
          </cell>
          <cell r="O936">
            <v>163</v>
          </cell>
        </row>
        <row r="937">
          <cell r="A937" t="str">
            <v>WILLIAMSBURG</v>
          </cell>
          <cell r="B937">
            <v>447</v>
          </cell>
          <cell r="E937">
            <v>939</v>
          </cell>
          <cell r="F937">
            <v>49843500</v>
          </cell>
          <cell r="G937">
            <v>939</v>
          </cell>
          <cell r="H937" t="str">
            <v>16209701300000</v>
          </cell>
          <cell r="K937" t="str">
            <v>WILTON</v>
          </cell>
          <cell r="L937" t="str">
            <v>City Clerk</v>
          </cell>
          <cell r="M937" t="str">
            <v>104 E 4th St  PO Box 27</v>
          </cell>
          <cell r="N937" t="str">
            <v>Wilton, IA 52778</v>
          </cell>
          <cell r="O937">
            <v>2829</v>
          </cell>
        </row>
        <row r="938">
          <cell r="A938" t="str">
            <v>WILLIAMSON</v>
          </cell>
          <cell r="B938">
            <v>567</v>
          </cell>
          <cell r="E938">
            <v>940</v>
          </cell>
          <cell r="F938">
            <v>5335985</v>
          </cell>
          <cell r="G938">
            <v>940</v>
          </cell>
          <cell r="H938" t="str">
            <v>16209701400000</v>
          </cell>
          <cell r="K938" t="str">
            <v>WINDSOR HEIGHTS</v>
          </cell>
          <cell r="L938" t="str">
            <v>City Administrator</v>
          </cell>
          <cell r="M938" t="str">
            <v>1133 66th St</v>
          </cell>
          <cell r="N938" t="str">
            <v>Windsor Heights, IA  50324</v>
          </cell>
          <cell r="O938">
            <v>4805</v>
          </cell>
        </row>
        <row r="939">
          <cell r="A939" t="str">
            <v>WILTON</v>
          </cell>
          <cell r="B939">
            <v>657</v>
          </cell>
          <cell r="E939">
            <v>941</v>
          </cell>
          <cell r="F939">
            <v>12125922</v>
          </cell>
          <cell r="G939">
            <v>941</v>
          </cell>
          <cell r="H939" t="str">
            <v>16209800100000</v>
          </cell>
          <cell r="K939" t="str">
            <v>WINFIELD</v>
          </cell>
          <cell r="L939" t="str">
            <v>CITY CLERK</v>
          </cell>
          <cell r="M939" t="str">
            <v>PO BOX 73</v>
          </cell>
          <cell r="N939" t="str">
            <v>WINFIELD IA 52659</v>
          </cell>
          <cell r="O939">
            <v>1131</v>
          </cell>
        </row>
        <row r="940">
          <cell r="A940" t="str">
            <v>WINDSOR HEIGHTS</v>
          </cell>
          <cell r="B940">
            <v>728</v>
          </cell>
          <cell r="E940">
            <v>942</v>
          </cell>
          <cell r="F940">
            <v>9443206</v>
          </cell>
          <cell r="G940">
            <v>942</v>
          </cell>
          <cell r="H940" t="str">
            <v>16209800200000</v>
          </cell>
          <cell r="K940" t="str">
            <v>WINTERSET</v>
          </cell>
          <cell r="L940" t="str">
            <v>City Administrator</v>
          </cell>
          <cell r="M940" t="str">
            <v>124 W. Court Avenue</v>
          </cell>
          <cell r="N940" t="str">
            <v>Winterset, IA 50273</v>
          </cell>
          <cell r="O940">
            <v>4768</v>
          </cell>
        </row>
        <row r="941">
          <cell r="A941" t="str">
            <v>WINFIELD</v>
          </cell>
          <cell r="B941">
            <v>419</v>
          </cell>
          <cell r="E941">
            <v>943</v>
          </cell>
          <cell r="F941">
            <v>9823727</v>
          </cell>
          <cell r="G941">
            <v>943</v>
          </cell>
          <cell r="H941" t="str">
            <v>16209800300000</v>
          </cell>
          <cell r="K941" t="str">
            <v>WINTHROP</v>
          </cell>
          <cell r="L941" t="str">
            <v>CITY OF WINTHROP</v>
          </cell>
          <cell r="M941" t="str">
            <v>P.O. BOX 98</v>
          </cell>
          <cell r="N941" t="str">
            <v>WINTHROP, IA  50682</v>
          </cell>
          <cell r="O941">
            <v>772</v>
          </cell>
        </row>
        <row r="942">
          <cell r="A942" t="str">
            <v>WINTERSET</v>
          </cell>
          <cell r="B942">
            <v>583</v>
          </cell>
          <cell r="E942">
            <v>944</v>
          </cell>
          <cell r="F942">
            <v>11461709</v>
          </cell>
          <cell r="G942">
            <v>944</v>
          </cell>
          <cell r="H942" t="str">
            <v>16209800400000</v>
          </cell>
          <cell r="K942" t="str">
            <v>WIOTA</v>
          </cell>
          <cell r="L942" t="str">
            <v>CITY OF WIOTA</v>
          </cell>
          <cell r="M942" t="str">
            <v>311 CENTER STREET</v>
          </cell>
          <cell r="N942" t="str">
            <v>WIOTA, IA 50274</v>
          </cell>
          <cell r="O942">
            <v>149</v>
          </cell>
        </row>
        <row r="943">
          <cell r="A943" t="str">
            <v>WINTHROP</v>
          </cell>
          <cell r="B943">
            <v>82</v>
          </cell>
          <cell r="E943">
            <v>945</v>
          </cell>
          <cell r="F943">
            <v>9300683</v>
          </cell>
          <cell r="G943">
            <v>945</v>
          </cell>
          <cell r="H943" t="str">
            <v>16209800500000</v>
          </cell>
          <cell r="K943" t="str">
            <v>WODEN</v>
          </cell>
          <cell r="L943" t="str">
            <v>City of Woden</v>
          </cell>
          <cell r="M943" t="str">
            <v>PO Box 14</v>
          </cell>
          <cell r="N943" t="str">
            <v>Woden IA 50484</v>
          </cell>
          <cell r="O943">
            <v>243</v>
          </cell>
        </row>
        <row r="944">
          <cell r="A944" t="str">
            <v>WIOTA</v>
          </cell>
          <cell r="B944">
            <v>134</v>
          </cell>
          <cell r="E944">
            <v>946</v>
          </cell>
          <cell r="F944">
            <v>44347085</v>
          </cell>
          <cell r="G944">
            <v>946</v>
          </cell>
          <cell r="H944" t="str">
            <v>16209800600000</v>
          </cell>
          <cell r="K944" t="str">
            <v>WOODBINE</v>
          </cell>
          <cell r="L944" t="str">
            <v>CITY OF WOODBINE</v>
          </cell>
          <cell r="M944" t="str">
            <v>514 WALKER</v>
          </cell>
          <cell r="N944" t="str">
            <v>WOODBINE, IA 51579</v>
          </cell>
          <cell r="O944">
            <v>1564</v>
          </cell>
        </row>
        <row r="945">
          <cell r="A945" t="str">
            <v>WODEN</v>
          </cell>
          <cell r="B945">
            <v>387</v>
          </cell>
          <cell r="E945">
            <v>947</v>
          </cell>
          <cell r="F945">
            <v>93170600</v>
          </cell>
          <cell r="G945">
            <v>947</v>
          </cell>
          <cell r="H945" t="str">
            <v>16209800700000</v>
          </cell>
          <cell r="K945" t="str">
            <v>WOODBURN</v>
          </cell>
          <cell r="L945" t="str">
            <v>City of Woodburn</v>
          </cell>
          <cell r="M945" t="str">
            <v>PO Box 26</v>
          </cell>
          <cell r="N945" t="str">
            <v>Woodburn, Iowa 50275</v>
          </cell>
          <cell r="O945">
            <v>244</v>
          </cell>
        </row>
        <row r="946">
          <cell r="A946" t="str">
            <v>WOODBINE</v>
          </cell>
          <cell r="B946">
            <v>409</v>
          </cell>
          <cell r="E946">
            <v>948</v>
          </cell>
          <cell r="F946">
            <v>97533113</v>
          </cell>
          <cell r="G946">
            <v>948</v>
          </cell>
          <cell r="H946" t="str">
            <v>16209900100000</v>
          </cell>
          <cell r="K946" t="str">
            <v>WOODWARD</v>
          </cell>
          <cell r="L946" t="str">
            <v>CITY OF WOODWARD</v>
          </cell>
          <cell r="M946" t="str">
            <v>PO BOX 517</v>
          </cell>
          <cell r="N946" t="str">
            <v>WOODWARD, IA  50276</v>
          </cell>
          <cell r="O946">
            <v>1200</v>
          </cell>
        </row>
        <row r="947">
          <cell r="A947" t="str">
            <v>WOODBURN</v>
          </cell>
          <cell r="B947">
            <v>171</v>
          </cell>
          <cell r="E947">
            <v>949</v>
          </cell>
          <cell r="F947">
            <v>120308739</v>
          </cell>
          <cell r="G947">
            <v>949</v>
          </cell>
          <cell r="H947" t="str">
            <v>16209900200000</v>
          </cell>
          <cell r="K947" t="str">
            <v>WOOLSTOCK</v>
          </cell>
          <cell r="L947" t="str">
            <v>City of Woolstock</v>
          </cell>
          <cell r="M947" t="str">
            <v>PO Box 123</v>
          </cell>
          <cell r="N947" t="str">
            <v>Woolstock IA 50599</v>
          </cell>
          <cell r="O947">
            <v>204</v>
          </cell>
        </row>
        <row r="948">
          <cell r="A948" t="str">
            <v>WOODWARD</v>
          </cell>
          <cell r="B948">
            <v>241</v>
          </cell>
          <cell r="E948">
            <v>950</v>
          </cell>
          <cell r="F948">
            <v>14461808</v>
          </cell>
          <cell r="G948">
            <v>950</v>
          </cell>
          <cell r="H948" t="str">
            <v>16209900300000</v>
          </cell>
          <cell r="K948" t="str">
            <v>WORTHINGTON</v>
          </cell>
          <cell r="L948" t="str">
            <v>City Clerk/Treasurer</v>
          </cell>
          <cell r="M948" t="str">
            <v>PO Box 197</v>
          </cell>
          <cell r="N948" t="str">
            <v>Worthington IA 52078</v>
          </cell>
          <cell r="O948">
            <v>381</v>
          </cell>
        </row>
        <row r="949">
          <cell r="A949" t="str">
            <v>WOOLSTOCK</v>
          </cell>
          <cell r="B949">
            <v>955</v>
          </cell>
          <cell r="E949">
            <v>951</v>
          </cell>
          <cell r="F949">
            <v>109722200</v>
          </cell>
          <cell r="G949">
            <v>951</v>
          </cell>
          <cell r="H949" t="str">
            <v>16209900400000</v>
          </cell>
          <cell r="K949" t="str">
            <v>WYOMING</v>
          </cell>
          <cell r="L949" t="str">
            <v>City Clerk</v>
          </cell>
          <cell r="M949" t="str">
            <v>PO Box 76</v>
          </cell>
          <cell r="N949" t="str">
            <v>Wyoming, IA 52362</v>
          </cell>
          <cell r="O949">
            <v>626</v>
          </cell>
        </row>
        <row r="950">
          <cell r="A950" t="str">
            <v>WORTHINGTON</v>
          </cell>
          <cell r="B950">
            <v>301</v>
          </cell>
          <cell r="E950">
            <v>952</v>
          </cell>
          <cell r="F950">
            <v>2036832</v>
          </cell>
          <cell r="G950">
            <v>952</v>
          </cell>
          <cell r="H950" t="str">
            <v>16209900500000</v>
          </cell>
          <cell r="K950" t="str">
            <v>YALE</v>
          </cell>
          <cell r="L950" t="str">
            <v>CITY CLERK</v>
          </cell>
          <cell r="M950" t="str">
            <v>PO BOX 97</v>
          </cell>
          <cell r="N950" t="str">
            <v>YALE, IA  50277</v>
          </cell>
          <cell r="O950">
            <v>287</v>
          </cell>
        </row>
        <row r="951">
          <cell r="A951" t="str">
            <v>WYOMING</v>
          </cell>
          <cell r="B951">
            <v>500</v>
          </cell>
          <cell r="E951">
            <v>953</v>
          </cell>
          <cell r="F951">
            <v>25553882</v>
          </cell>
          <cell r="G951">
            <v>953</v>
          </cell>
          <cell r="H951" t="str">
            <v>16209900600000</v>
          </cell>
          <cell r="K951" t="str">
            <v>YETTER</v>
          </cell>
          <cell r="L951" t="str">
            <v>city clerk</v>
          </cell>
          <cell r="M951" t="str">
            <v>219 Plum St</v>
          </cell>
          <cell r="N951" t="str">
            <v>Yetter, IA 51433</v>
          </cell>
          <cell r="O951">
            <v>36</v>
          </cell>
        </row>
        <row r="952">
          <cell r="A952" t="str">
            <v>YALE</v>
          </cell>
          <cell r="B952">
            <v>370</v>
          </cell>
          <cell r="E952">
            <v>954</v>
          </cell>
          <cell r="F952">
            <v>3781966</v>
          </cell>
          <cell r="G952">
            <v>954</v>
          </cell>
          <cell r="H952" t="str">
            <v>16209900700000</v>
          </cell>
          <cell r="K952" t="str">
            <v>YORKTOWN</v>
          </cell>
          <cell r="L952" t="str">
            <v>CITY CLERK, YORKTOWN</v>
          </cell>
          <cell r="M952" t="str">
            <v>P.O. BOX 236</v>
          </cell>
          <cell r="N952" t="str">
            <v>YORKTOWN, IA 51656</v>
          </cell>
          <cell r="O952">
            <v>82</v>
          </cell>
        </row>
        <row r="953">
          <cell r="A953" t="str">
            <v>YETTER</v>
          </cell>
          <cell r="B953">
            <v>113</v>
          </cell>
          <cell r="E953">
            <v>955</v>
          </cell>
          <cell r="F953">
            <v>8603979</v>
          </cell>
          <cell r="G953">
            <v>955</v>
          </cell>
          <cell r="H953" t="str">
            <v>16209900800000</v>
          </cell>
          <cell r="K953" t="str">
            <v>ZEARING</v>
          </cell>
          <cell r="L953" t="str">
            <v>{CITY CLERK</v>
          </cell>
          <cell r="M953" t="str">
            <v>105 W. MAIN STREET</v>
          </cell>
          <cell r="N953" t="str">
            <v>ZEARING, IOWA 50278</v>
          </cell>
          <cell r="O953">
            <v>617</v>
          </cell>
        </row>
        <row r="954">
          <cell r="A954" t="str">
            <v>YORKTOWN</v>
          </cell>
          <cell r="B954">
            <v>682</v>
          </cell>
          <cell r="E954">
            <v>956</v>
          </cell>
          <cell r="F954">
            <v>8530699</v>
          </cell>
          <cell r="G954">
            <v>956</v>
          </cell>
          <cell r="H954" t="str">
            <v>16204460100000</v>
          </cell>
          <cell r="K954" t="str">
            <v>ZWINGLE</v>
          </cell>
          <cell r="L954" t="str">
            <v>City of Zwingle</v>
          </cell>
          <cell r="M954" t="str">
            <v>PO Box 527</v>
          </cell>
          <cell r="N954" t="str">
            <v>Zwingle, Iowa 52079</v>
          </cell>
          <cell r="O954">
            <v>100</v>
          </cell>
        </row>
        <row r="955">
          <cell r="A955" t="str">
            <v>ZEARING</v>
          </cell>
          <cell r="B955">
            <v>824</v>
          </cell>
          <cell r="E955">
            <v>957</v>
          </cell>
          <cell r="F955">
            <v>23292562</v>
          </cell>
          <cell r="G955">
            <v>957</v>
          </cell>
          <cell r="H955" t="str">
            <v>16205110100000</v>
          </cell>
        </row>
        <row r="956">
          <cell r="A956" t="str">
            <v>ZWINGLE</v>
          </cell>
          <cell r="B956">
            <v>302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sheetPr>
  <dimension ref="A1:AE111"/>
  <sheetViews>
    <sheetView showGridLines="0" tabSelected="1" showRuler="0" zoomScaleNormal="100" zoomScalePageLayoutView="38" workbookViewId="0">
      <selection activeCell="B2" sqref="B2:C2"/>
    </sheetView>
  </sheetViews>
  <sheetFormatPr defaultColWidth="2.7109375" defaultRowHeight="15" x14ac:dyDescent="0.2"/>
  <cols>
    <col min="1" max="1" width="6.5703125" style="284" customWidth="1"/>
    <col min="2" max="2" width="156.28515625" style="284" customWidth="1"/>
    <col min="3" max="3" width="6.5703125" style="281" customWidth="1"/>
    <col min="4" max="4" width="3.5703125" style="281" customWidth="1"/>
    <col min="5" max="31" width="2.7109375" style="281"/>
    <col min="32" max="256" width="2.7109375" style="284"/>
    <col min="257" max="257" width="6.5703125" style="284" customWidth="1"/>
    <col min="258" max="258" width="156.28515625" style="284" customWidth="1"/>
    <col min="259" max="259" width="6.5703125" style="284" customWidth="1"/>
    <col min="260" max="260" width="3.5703125" style="284" customWidth="1"/>
    <col min="261" max="512" width="2.7109375" style="284"/>
    <col min="513" max="513" width="6.5703125" style="284" customWidth="1"/>
    <col min="514" max="514" width="156.28515625" style="284" customWidth="1"/>
    <col min="515" max="515" width="6.5703125" style="284" customWidth="1"/>
    <col min="516" max="516" width="3.5703125" style="284" customWidth="1"/>
    <col min="517" max="768" width="2.7109375" style="284"/>
    <col min="769" max="769" width="6.5703125" style="284" customWidth="1"/>
    <col min="770" max="770" width="156.28515625" style="284" customWidth="1"/>
    <col min="771" max="771" width="6.5703125" style="284" customWidth="1"/>
    <col min="772" max="772" width="3.5703125" style="284" customWidth="1"/>
    <col min="773" max="1024" width="2.7109375" style="284"/>
    <col min="1025" max="1025" width="6.5703125" style="284" customWidth="1"/>
    <col min="1026" max="1026" width="156.28515625" style="284" customWidth="1"/>
    <col min="1027" max="1027" width="6.5703125" style="284" customWidth="1"/>
    <col min="1028" max="1028" width="3.5703125" style="284" customWidth="1"/>
    <col min="1029" max="1280" width="2.7109375" style="284"/>
    <col min="1281" max="1281" width="6.5703125" style="284" customWidth="1"/>
    <col min="1282" max="1282" width="156.28515625" style="284" customWidth="1"/>
    <col min="1283" max="1283" width="6.5703125" style="284" customWidth="1"/>
    <col min="1284" max="1284" width="3.5703125" style="284" customWidth="1"/>
    <col min="1285" max="1536" width="2.7109375" style="284"/>
    <col min="1537" max="1537" width="6.5703125" style="284" customWidth="1"/>
    <col min="1538" max="1538" width="156.28515625" style="284" customWidth="1"/>
    <col min="1539" max="1539" width="6.5703125" style="284" customWidth="1"/>
    <col min="1540" max="1540" width="3.5703125" style="284" customWidth="1"/>
    <col min="1541" max="1792" width="2.7109375" style="284"/>
    <col min="1793" max="1793" width="6.5703125" style="284" customWidth="1"/>
    <col min="1794" max="1794" width="156.28515625" style="284" customWidth="1"/>
    <col min="1795" max="1795" width="6.5703125" style="284" customWidth="1"/>
    <col min="1796" max="1796" width="3.5703125" style="284" customWidth="1"/>
    <col min="1797" max="2048" width="2.7109375" style="284"/>
    <col min="2049" max="2049" width="6.5703125" style="284" customWidth="1"/>
    <col min="2050" max="2050" width="156.28515625" style="284" customWidth="1"/>
    <col min="2051" max="2051" width="6.5703125" style="284" customWidth="1"/>
    <col min="2052" max="2052" width="3.5703125" style="284" customWidth="1"/>
    <col min="2053" max="2304" width="2.7109375" style="284"/>
    <col min="2305" max="2305" width="6.5703125" style="284" customWidth="1"/>
    <col min="2306" max="2306" width="156.28515625" style="284" customWidth="1"/>
    <col min="2307" max="2307" width="6.5703125" style="284" customWidth="1"/>
    <col min="2308" max="2308" width="3.5703125" style="284" customWidth="1"/>
    <col min="2309" max="2560" width="2.7109375" style="284"/>
    <col min="2561" max="2561" width="6.5703125" style="284" customWidth="1"/>
    <col min="2562" max="2562" width="156.28515625" style="284" customWidth="1"/>
    <col min="2563" max="2563" width="6.5703125" style="284" customWidth="1"/>
    <col min="2564" max="2564" width="3.5703125" style="284" customWidth="1"/>
    <col min="2565" max="2816" width="2.7109375" style="284"/>
    <col min="2817" max="2817" width="6.5703125" style="284" customWidth="1"/>
    <col min="2818" max="2818" width="156.28515625" style="284" customWidth="1"/>
    <col min="2819" max="2819" width="6.5703125" style="284" customWidth="1"/>
    <col min="2820" max="2820" width="3.5703125" style="284" customWidth="1"/>
    <col min="2821" max="3072" width="2.7109375" style="284"/>
    <col min="3073" max="3073" width="6.5703125" style="284" customWidth="1"/>
    <col min="3074" max="3074" width="156.28515625" style="284" customWidth="1"/>
    <col min="3075" max="3075" width="6.5703125" style="284" customWidth="1"/>
    <col min="3076" max="3076" width="3.5703125" style="284" customWidth="1"/>
    <col min="3077" max="3328" width="2.7109375" style="284"/>
    <col min="3329" max="3329" width="6.5703125" style="284" customWidth="1"/>
    <col min="3330" max="3330" width="156.28515625" style="284" customWidth="1"/>
    <col min="3331" max="3331" width="6.5703125" style="284" customWidth="1"/>
    <col min="3332" max="3332" width="3.5703125" style="284" customWidth="1"/>
    <col min="3333" max="3584" width="2.7109375" style="284"/>
    <col min="3585" max="3585" width="6.5703125" style="284" customWidth="1"/>
    <col min="3586" max="3586" width="156.28515625" style="284" customWidth="1"/>
    <col min="3587" max="3587" width="6.5703125" style="284" customWidth="1"/>
    <col min="3588" max="3588" width="3.5703125" style="284" customWidth="1"/>
    <col min="3589" max="3840" width="2.7109375" style="284"/>
    <col min="3841" max="3841" width="6.5703125" style="284" customWidth="1"/>
    <col min="3842" max="3842" width="156.28515625" style="284" customWidth="1"/>
    <col min="3843" max="3843" width="6.5703125" style="284" customWidth="1"/>
    <col min="3844" max="3844" width="3.5703125" style="284" customWidth="1"/>
    <col min="3845" max="4096" width="2.7109375" style="284"/>
    <col min="4097" max="4097" width="6.5703125" style="284" customWidth="1"/>
    <col min="4098" max="4098" width="156.28515625" style="284" customWidth="1"/>
    <col min="4099" max="4099" width="6.5703125" style="284" customWidth="1"/>
    <col min="4100" max="4100" width="3.5703125" style="284" customWidth="1"/>
    <col min="4101" max="4352" width="2.7109375" style="284"/>
    <col min="4353" max="4353" width="6.5703125" style="284" customWidth="1"/>
    <col min="4354" max="4354" width="156.28515625" style="284" customWidth="1"/>
    <col min="4355" max="4355" width="6.5703125" style="284" customWidth="1"/>
    <col min="4356" max="4356" width="3.5703125" style="284" customWidth="1"/>
    <col min="4357" max="4608" width="2.7109375" style="284"/>
    <col min="4609" max="4609" width="6.5703125" style="284" customWidth="1"/>
    <col min="4610" max="4610" width="156.28515625" style="284" customWidth="1"/>
    <col min="4611" max="4611" width="6.5703125" style="284" customWidth="1"/>
    <col min="4612" max="4612" width="3.5703125" style="284" customWidth="1"/>
    <col min="4613" max="4864" width="2.7109375" style="284"/>
    <col min="4865" max="4865" width="6.5703125" style="284" customWidth="1"/>
    <col min="4866" max="4866" width="156.28515625" style="284" customWidth="1"/>
    <col min="4867" max="4867" width="6.5703125" style="284" customWidth="1"/>
    <col min="4868" max="4868" width="3.5703125" style="284" customWidth="1"/>
    <col min="4869" max="5120" width="2.7109375" style="284"/>
    <col min="5121" max="5121" width="6.5703125" style="284" customWidth="1"/>
    <col min="5122" max="5122" width="156.28515625" style="284" customWidth="1"/>
    <col min="5123" max="5123" width="6.5703125" style="284" customWidth="1"/>
    <col min="5124" max="5124" width="3.5703125" style="284" customWidth="1"/>
    <col min="5125" max="5376" width="2.7109375" style="284"/>
    <col min="5377" max="5377" width="6.5703125" style="284" customWidth="1"/>
    <col min="5378" max="5378" width="156.28515625" style="284" customWidth="1"/>
    <col min="5379" max="5379" width="6.5703125" style="284" customWidth="1"/>
    <col min="5380" max="5380" width="3.5703125" style="284" customWidth="1"/>
    <col min="5381" max="5632" width="2.7109375" style="284"/>
    <col min="5633" max="5633" width="6.5703125" style="284" customWidth="1"/>
    <col min="5634" max="5634" width="156.28515625" style="284" customWidth="1"/>
    <col min="5635" max="5635" width="6.5703125" style="284" customWidth="1"/>
    <col min="5636" max="5636" width="3.5703125" style="284" customWidth="1"/>
    <col min="5637" max="5888" width="2.7109375" style="284"/>
    <col min="5889" max="5889" width="6.5703125" style="284" customWidth="1"/>
    <col min="5890" max="5890" width="156.28515625" style="284" customWidth="1"/>
    <col min="5891" max="5891" width="6.5703125" style="284" customWidth="1"/>
    <col min="5892" max="5892" width="3.5703125" style="284" customWidth="1"/>
    <col min="5893" max="6144" width="2.7109375" style="284"/>
    <col min="6145" max="6145" width="6.5703125" style="284" customWidth="1"/>
    <col min="6146" max="6146" width="156.28515625" style="284" customWidth="1"/>
    <col min="6147" max="6147" width="6.5703125" style="284" customWidth="1"/>
    <col min="6148" max="6148" width="3.5703125" style="284" customWidth="1"/>
    <col min="6149" max="6400" width="2.7109375" style="284"/>
    <col min="6401" max="6401" width="6.5703125" style="284" customWidth="1"/>
    <col min="6402" max="6402" width="156.28515625" style="284" customWidth="1"/>
    <col min="6403" max="6403" width="6.5703125" style="284" customWidth="1"/>
    <col min="6404" max="6404" width="3.5703125" style="284" customWidth="1"/>
    <col min="6405" max="6656" width="2.7109375" style="284"/>
    <col min="6657" max="6657" width="6.5703125" style="284" customWidth="1"/>
    <col min="6658" max="6658" width="156.28515625" style="284" customWidth="1"/>
    <col min="6659" max="6659" width="6.5703125" style="284" customWidth="1"/>
    <col min="6660" max="6660" width="3.5703125" style="284" customWidth="1"/>
    <col min="6661" max="6912" width="2.7109375" style="284"/>
    <col min="6913" max="6913" width="6.5703125" style="284" customWidth="1"/>
    <col min="6914" max="6914" width="156.28515625" style="284" customWidth="1"/>
    <col min="6915" max="6915" width="6.5703125" style="284" customWidth="1"/>
    <col min="6916" max="6916" width="3.5703125" style="284" customWidth="1"/>
    <col min="6917" max="7168" width="2.7109375" style="284"/>
    <col min="7169" max="7169" width="6.5703125" style="284" customWidth="1"/>
    <col min="7170" max="7170" width="156.28515625" style="284" customWidth="1"/>
    <col min="7171" max="7171" width="6.5703125" style="284" customWidth="1"/>
    <col min="7172" max="7172" width="3.5703125" style="284" customWidth="1"/>
    <col min="7173" max="7424" width="2.7109375" style="284"/>
    <col min="7425" max="7425" width="6.5703125" style="284" customWidth="1"/>
    <col min="7426" max="7426" width="156.28515625" style="284" customWidth="1"/>
    <col min="7427" max="7427" width="6.5703125" style="284" customWidth="1"/>
    <col min="7428" max="7428" width="3.5703125" style="284" customWidth="1"/>
    <col min="7429" max="7680" width="2.7109375" style="284"/>
    <col min="7681" max="7681" width="6.5703125" style="284" customWidth="1"/>
    <col min="7682" max="7682" width="156.28515625" style="284" customWidth="1"/>
    <col min="7683" max="7683" width="6.5703125" style="284" customWidth="1"/>
    <col min="7684" max="7684" width="3.5703125" style="284" customWidth="1"/>
    <col min="7685" max="7936" width="2.7109375" style="284"/>
    <col min="7937" max="7937" width="6.5703125" style="284" customWidth="1"/>
    <col min="7938" max="7938" width="156.28515625" style="284" customWidth="1"/>
    <col min="7939" max="7939" width="6.5703125" style="284" customWidth="1"/>
    <col min="7940" max="7940" width="3.5703125" style="284" customWidth="1"/>
    <col min="7941" max="8192" width="2.7109375" style="284"/>
    <col min="8193" max="8193" width="6.5703125" style="284" customWidth="1"/>
    <col min="8194" max="8194" width="156.28515625" style="284" customWidth="1"/>
    <col min="8195" max="8195" width="6.5703125" style="284" customWidth="1"/>
    <col min="8196" max="8196" width="3.5703125" style="284" customWidth="1"/>
    <col min="8197" max="8448" width="2.7109375" style="284"/>
    <col min="8449" max="8449" width="6.5703125" style="284" customWidth="1"/>
    <col min="8450" max="8450" width="156.28515625" style="284" customWidth="1"/>
    <col min="8451" max="8451" width="6.5703125" style="284" customWidth="1"/>
    <col min="8452" max="8452" width="3.5703125" style="284" customWidth="1"/>
    <col min="8453" max="8704" width="2.7109375" style="284"/>
    <col min="8705" max="8705" width="6.5703125" style="284" customWidth="1"/>
    <col min="8706" max="8706" width="156.28515625" style="284" customWidth="1"/>
    <col min="8707" max="8707" width="6.5703125" style="284" customWidth="1"/>
    <col min="8708" max="8708" width="3.5703125" style="284" customWidth="1"/>
    <col min="8709" max="8960" width="2.7109375" style="284"/>
    <col min="8961" max="8961" width="6.5703125" style="284" customWidth="1"/>
    <col min="8962" max="8962" width="156.28515625" style="284" customWidth="1"/>
    <col min="8963" max="8963" width="6.5703125" style="284" customWidth="1"/>
    <col min="8964" max="8964" width="3.5703125" style="284" customWidth="1"/>
    <col min="8965" max="9216" width="2.7109375" style="284"/>
    <col min="9217" max="9217" width="6.5703125" style="284" customWidth="1"/>
    <col min="9218" max="9218" width="156.28515625" style="284" customWidth="1"/>
    <col min="9219" max="9219" width="6.5703125" style="284" customWidth="1"/>
    <col min="9220" max="9220" width="3.5703125" style="284" customWidth="1"/>
    <col min="9221" max="9472" width="2.7109375" style="284"/>
    <col min="9473" max="9473" width="6.5703125" style="284" customWidth="1"/>
    <col min="9474" max="9474" width="156.28515625" style="284" customWidth="1"/>
    <col min="9475" max="9475" width="6.5703125" style="284" customWidth="1"/>
    <col min="9476" max="9476" width="3.5703125" style="284" customWidth="1"/>
    <col min="9477" max="9728" width="2.7109375" style="284"/>
    <col min="9729" max="9729" width="6.5703125" style="284" customWidth="1"/>
    <col min="9730" max="9730" width="156.28515625" style="284" customWidth="1"/>
    <col min="9731" max="9731" width="6.5703125" style="284" customWidth="1"/>
    <col min="9732" max="9732" width="3.5703125" style="284" customWidth="1"/>
    <col min="9733" max="9984" width="2.7109375" style="284"/>
    <col min="9985" max="9985" width="6.5703125" style="284" customWidth="1"/>
    <col min="9986" max="9986" width="156.28515625" style="284" customWidth="1"/>
    <col min="9987" max="9987" width="6.5703125" style="284" customWidth="1"/>
    <col min="9988" max="9988" width="3.5703125" style="284" customWidth="1"/>
    <col min="9989" max="10240" width="2.7109375" style="284"/>
    <col min="10241" max="10241" width="6.5703125" style="284" customWidth="1"/>
    <col min="10242" max="10242" width="156.28515625" style="284" customWidth="1"/>
    <col min="10243" max="10243" width="6.5703125" style="284" customWidth="1"/>
    <col min="10244" max="10244" width="3.5703125" style="284" customWidth="1"/>
    <col min="10245" max="10496" width="2.7109375" style="284"/>
    <col min="10497" max="10497" width="6.5703125" style="284" customWidth="1"/>
    <col min="10498" max="10498" width="156.28515625" style="284" customWidth="1"/>
    <col min="10499" max="10499" width="6.5703125" style="284" customWidth="1"/>
    <col min="10500" max="10500" width="3.5703125" style="284" customWidth="1"/>
    <col min="10501" max="10752" width="2.7109375" style="284"/>
    <col min="10753" max="10753" width="6.5703125" style="284" customWidth="1"/>
    <col min="10754" max="10754" width="156.28515625" style="284" customWidth="1"/>
    <col min="10755" max="10755" width="6.5703125" style="284" customWidth="1"/>
    <col min="10756" max="10756" width="3.5703125" style="284" customWidth="1"/>
    <col min="10757" max="11008" width="2.7109375" style="284"/>
    <col min="11009" max="11009" width="6.5703125" style="284" customWidth="1"/>
    <col min="11010" max="11010" width="156.28515625" style="284" customWidth="1"/>
    <col min="11011" max="11011" width="6.5703125" style="284" customWidth="1"/>
    <col min="11012" max="11012" width="3.5703125" style="284" customWidth="1"/>
    <col min="11013" max="11264" width="2.7109375" style="284"/>
    <col min="11265" max="11265" width="6.5703125" style="284" customWidth="1"/>
    <col min="11266" max="11266" width="156.28515625" style="284" customWidth="1"/>
    <col min="11267" max="11267" width="6.5703125" style="284" customWidth="1"/>
    <col min="11268" max="11268" width="3.5703125" style="284" customWidth="1"/>
    <col min="11269" max="11520" width="2.7109375" style="284"/>
    <col min="11521" max="11521" width="6.5703125" style="284" customWidth="1"/>
    <col min="11522" max="11522" width="156.28515625" style="284" customWidth="1"/>
    <col min="11523" max="11523" width="6.5703125" style="284" customWidth="1"/>
    <col min="11524" max="11524" width="3.5703125" style="284" customWidth="1"/>
    <col min="11525" max="11776" width="2.7109375" style="284"/>
    <col min="11777" max="11777" width="6.5703125" style="284" customWidth="1"/>
    <col min="11778" max="11778" width="156.28515625" style="284" customWidth="1"/>
    <col min="11779" max="11779" width="6.5703125" style="284" customWidth="1"/>
    <col min="11780" max="11780" width="3.5703125" style="284" customWidth="1"/>
    <col min="11781" max="12032" width="2.7109375" style="284"/>
    <col min="12033" max="12033" width="6.5703125" style="284" customWidth="1"/>
    <col min="12034" max="12034" width="156.28515625" style="284" customWidth="1"/>
    <col min="12035" max="12035" width="6.5703125" style="284" customWidth="1"/>
    <col min="12036" max="12036" width="3.5703125" style="284" customWidth="1"/>
    <col min="12037" max="12288" width="2.7109375" style="284"/>
    <col min="12289" max="12289" width="6.5703125" style="284" customWidth="1"/>
    <col min="12290" max="12290" width="156.28515625" style="284" customWidth="1"/>
    <col min="12291" max="12291" width="6.5703125" style="284" customWidth="1"/>
    <col min="12292" max="12292" width="3.5703125" style="284" customWidth="1"/>
    <col min="12293" max="12544" width="2.7109375" style="284"/>
    <col min="12545" max="12545" width="6.5703125" style="284" customWidth="1"/>
    <col min="12546" max="12546" width="156.28515625" style="284" customWidth="1"/>
    <col min="12547" max="12547" width="6.5703125" style="284" customWidth="1"/>
    <col min="12548" max="12548" width="3.5703125" style="284" customWidth="1"/>
    <col min="12549" max="12800" width="2.7109375" style="284"/>
    <col min="12801" max="12801" width="6.5703125" style="284" customWidth="1"/>
    <col min="12802" max="12802" width="156.28515625" style="284" customWidth="1"/>
    <col min="12803" max="12803" width="6.5703125" style="284" customWidth="1"/>
    <col min="12804" max="12804" width="3.5703125" style="284" customWidth="1"/>
    <col min="12805" max="13056" width="2.7109375" style="284"/>
    <col min="13057" max="13057" width="6.5703125" style="284" customWidth="1"/>
    <col min="13058" max="13058" width="156.28515625" style="284" customWidth="1"/>
    <col min="13059" max="13059" width="6.5703125" style="284" customWidth="1"/>
    <col min="13060" max="13060" width="3.5703125" style="284" customWidth="1"/>
    <col min="13061" max="13312" width="2.7109375" style="284"/>
    <col min="13313" max="13313" width="6.5703125" style="284" customWidth="1"/>
    <col min="13314" max="13314" width="156.28515625" style="284" customWidth="1"/>
    <col min="13315" max="13315" width="6.5703125" style="284" customWidth="1"/>
    <col min="13316" max="13316" width="3.5703125" style="284" customWidth="1"/>
    <col min="13317" max="13568" width="2.7109375" style="284"/>
    <col min="13569" max="13569" width="6.5703125" style="284" customWidth="1"/>
    <col min="13570" max="13570" width="156.28515625" style="284" customWidth="1"/>
    <col min="13571" max="13571" width="6.5703125" style="284" customWidth="1"/>
    <col min="13572" max="13572" width="3.5703125" style="284" customWidth="1"/>
    <col min="13573" max="13824" width="2.7109375" style="284"/>
    <col min="13825" max="13825" width="6.5703125" style="284" customWidth="1"/>
    <col min="13826" max="13826" width="156.28515625" style="284" customWidth="1"/>
    <col min="13827" max="13827" width="6.5703125" style="284" customWidth="1"/>
    <col min="13828" max="13828" width="3.5703125" style="284" customWidth="1"/>
    <col min="13829" max="14080" width="2.7109375" style="284"/>
    <col min="14081" max="14081" width="6.5703125" style="284" customWidth="1"/>
    <col min="14082" max="14082" width="156.28515625" style="284" customWidth="1"/>
    <col min="14083" max="14083" width="6.5703125" style="284" customWidth="1"/>
    <col min="14084" max="14084" width="3.5703125" style="284" customWidth="1"/>
    <col min="14085" max="14336" width="2.7109375" style="284"/>
    <col min="14337" max="14337" width="6.5703125" style="284" customWidth="1"/>
    <col min="14338" max="14338" width="156.28515625" style="284" customWidth="1"/>
    <col min="14339" max="14339" width="6.5703125" style="284" customWidth="1"/>
    <col min="14340" max="14340" width="3.5703125" style="284" customWidth="1"/>
    <col min="14341" max="14592" width="2.7109375" style="284"/>
    <col min="14593" max="14593" width="6.5703125" style="284" customWidth="1"/>
    <col min="14594" max="14594" width="156.28515625" style="284" customWidth="1"/>
    <col min="14595" max="14595" width="6.5703125" style="284" customWidth="1"/>
    <col min="14596" max="14596" width="3.5703125" style="284" customWidth="1"/>
    <col min="14597" max="14848" width="2.7109375" style="284"/>
    <col min="14849" max="14849" width="6.5703125" style="284" customWidth="1"/>
    <col min="14850" max="14850" width="156.28515625" style="284" customWidth="1"/>
    <col min="14851" max="14851" width="6.5703125" style="284" customWidth="1"/>
    <col min="14852" max="14852" width="3.5703125" style="284" customWidth="1"/>
    <col min="14853" max="15104" width="2.7109375" style="284"/>
    <col min="15105" max="15105" width="6.5703125" style="284" customWidth="1"/>
    <col min="15106" max="15106" width="156.28515625" style="284" customWidth="1"/>
    <col min="15107" max="15107" width="6.5703125" style="284" customWidth="1"/>
    <col min="15108" max="15108" width="3.5703125" style="284" customWidth="1"/>
    <col min="15109" max="15360" width="2.7109375" style="284"/>
    <col min="15361" max="15361" width="6.5703125" style="284" customWidth="1"/>
    <col min="15362" max="15362" width="156.28515625" style="284" customWidth="1"/>
    <col min="15363" max="15363" width="6.5703125" style="284" customWidth="1"/>
    <col min="15364" max="15364" width="3.5703125" style="284" customWidth="1"/>
    <col min="15365" max="15616" width="2.7109375" style="284"/>
    <col min="15617" max="15617" width="6.5703125" style="284" customWidth="1"/>
    <col min="15618" max="15618" width="156.28515625" style="284" customWidth="1"/>
    <col min="15619" max="15619" width="6.5703125" style="284" customWidth="1"/>
    <col min="15620" max="15620" width="3.5703125" style="284" customWidth="1"/>
    <col min="15621" max="15872" width="2.7109375" style="284"/>
    <col min="15873" max="15873" width="6.5703125" style="284" customWidth="1"/>
    <col min="15874" max="15874" width="156.28515625" style="284" customWidth="1"/>
    <col min="15875" max="15875" width="6.5703125" style="284" customWidth="1"/>
    <col min="15876" max="15876" width="3.5703125" style="284" customWidth="1"/>
    <col min="15877" max="16128" width="2.7109375" style="284"/>
    <col min="16129" max="16129" width="6.5703125" style="284" customWidth="1"/>
    <col min="16130" max="16130" width="156.28515625" style="284" customWidth="1"/>
    <col min="16131" max="16131" width="6.5703125" style="284" customWidth="1"/>
    <col min="16132" max="16132" width="3.5703125" style="284" customWidth="1"/>
    <col min="16133" max="16384" width="2.7109375" style="284"/>
  </cols>
  <sheetData>
    <row r="1" spans="1:31" ht="33.75" x14ac:dyDescent="0.2">
      <c r="A1" s="281"/>
      <c r="B1" s="282" t="s">
        <v>143</v>
      </c>
      <c r="AD1" s="283"/>
      <c r="AE1" s="283"/>
    </row>
    <row r="2" spans="1:31" ht="15.75" x14ac:dyDescent="0.2">
      <c r="A2" s="281"/>
      <c r="B2" s="285"/>
      <c r="AD2" s="283"/>
      <c r="AE2" s="283"/>
    </row>
    <row r="3" spans="1:31" ht="18.75" x14ac:dyDescent="0.2">
      <c r="A3" s="281"/>
      <c r="B3" s="286" t="s">
        <v>139</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3"/>
      <c r="AE3" s="283"/>
    </row>
    <row r="4" spans="1:31" s="290" customFormat="1" ht="23.25" x14ac:dyDescent="0.2">
      <c r="A4" s="281"/>
      <c r="B4" s="288" t="s">
        <v>140</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9"/>
      <c r="AE4" s="289"/>
    </row>
    <row r="5" spans="1:31" s="290" customFormat="1" ht="23.25" x14ac:dyDescent="0.2">
      <c r="A5" s="281"/>
      <c r="B5" s="288" t="s">
        <v>194</v>
      </c>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9"/>
      <c r="AE5" s="289"/>
    </row>
    <row r="6" spans="1:31" s="290" customFormat="1" ht="23.25" x14ac:dyDescent="0.2">
      <c r="A6" s="281"/>
      <c r="B6" s="288"/>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9"/>
      <c r="AE6" s="289"/>
    </row>
    <row r="7" spans="1:31" ht="23.25" x14ac:dyDescent="0.2">
      <c r="A7" s="281"/>
      <c r="B7" s="288"/>
      <c r="AD7" s="283"/>
      <c r="AE7" s="283"/>
    </row>
    <row r="8" spans="1:31" ht="33.75" x14ac:dyDescent="0.5">
      <c r="A8" s="281"/>
      <c r="B8" s="291"/>
      <c r="AD8" s="283"/>
      <c r="AE8" s="283"/>
    </row>
    <row r="9" spans="1:31" s="281" customFormat="1" ht="15" customHeight="1" thickBot="1" x14ac:dyDescent="0.55000000000000004">
      <c r="B9" s="292"/>
      <c r="AD9" s="283"/>
      <c r="AE9" s="283"/>
    </row>
    <row r="10" spans="1:31" s="294" customFormat="1" ht="21" customHeight="1" thickBot="1" x14ac:dyDescent="0.25">
      <c r="A10" s="355" t="s">
        <v>141</v>
      </c>
      <c r="B10" s="356"/>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row>
    <row r="11" spans="1:31" s="295" customFormat="1" ht="20.25" x14ac:dyDescent="0.2">
      <c r="B11" s="296"/>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row>
    <row r="12" spans="1:31" s="295" customFormat="1" ht="20.25" x14ac:dyDescent="0.2">
      <c r="B12" s="296"/>
      <c r="C12" s="293"/>
      <c r="D12" s="293"/>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row>
    <row r="13" spans="1:31" s="295" customFormat="1" ht="20.25" x14ac:dyDescent="0.2">
      <c r="B13" s="296"/>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row>
    <row r="14" spans="1:31" s="295" customFormat="1" ht="20.25" x14ac:dyDescent="0.2">
      <c r="B14" s="296"/>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row>
    <row r="15" spans="1:31" s="295" customFormat="1" ht="20.25" x14ac:dyDescent="0.2">
      <c r="B15" s="296"/>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row>
    <row r="16" spans="1:31" s="295" customFormat="1" ht="20.25" x14ac:dyDescent="0.2">
      <c r="B16" s="296"/>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row>
    <row r="17" spans="2:31" s="295" customFormat="1" ht="20.25" x14ac:dyDescent="0.2">
      <c r="B17" s="296"/>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row>
    <row r="18" spans="2:31" s="295" customFormat="1" ht="20.25" x14ac:dyDescent="0.2">
      <c r="B18" s="296"/>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row>
    <row r="19" spans="2:31" s="295" customFormat="1" ht="20.25" x14ac:dyDescent="0.2">
      <c r="B19" s="296"/>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row>
    <row r="20" spans="2:31" s="295" customFormat="1" ht="20.25" x14ac:dyDescent="0.2">
      <c r="B20" s="296"/>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row>
    <row r="21" spans="2:31" s="295" customFormat="1" ht="20.25" x14ac:dyDescent="0.2">
      <c r="B21" s="296"/>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row>
    <row r="22" spans="2:31" s="295" customFormat="1" ht="20.25" x14ac:dyDescent="0.2">
      <c r="B22" s="296"/>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row>
    <row r="23" spans="2:31" s="295" customFormat="1" ht="20.25" x14ac:dyDescent="0.2">
      <c r="B23" s="296"/>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row>
    <row r="24" spans="2:31" s="295" customFormat="1" ht="20.25" x14ac:dyDescent="0.2">
      <c r="B24" s="296"/>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row>
    <row r="25" spans="2:31" s="295" customFormat="1" ht="20.25" x14ac:dyDescent="0.2">
      <c r="B25" s="296"/>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row>
    <row r="26" spans="2:31" s="295" customFormat="1" ht="20.25" x14ac:dyDescent="0.2">
      <c r="B26" s="296"/>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row>
    <row r="27" spans="2:31" s="295" customFormat="1" ht="20.25" x14ac:dyDescent="0.2">
      <c r="B27" s="296"/>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row>
    <row r="28" spans="2:31" s="295" customFormat="1" ht="20.25" x14ac:dyDescent="0.2">
      <c r="B28" s="296"/>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row>
    <row r="29" spans="2:31" s="295" customFormat="1" ht="20.25" x14ac:dyDescent="0.2">
      <c r="B29" s="296"/>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row>
    <row r="30" spans="2:31" s="295" customFormat="1" ht="20.25" x14ac:dyDescent="0.2">
      <c r="B30" s="296"/>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row>
    <row r="31" spans="2:31" s="295" customFormat="1" ht="20.25" x14ac:dyDescent="0.2">
      <c r="B31" s="296"/>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row>
    <row r="32" spans="2:31" s="295" customFormat="1" ht="20.25" x14ac:dyDescent="0.2">
      <c r="B32" s="296"/>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row>
    <row r="33" spans="2:31" s="295" customFormat="1" ht="20.25" x14ac:dyDescent="0.2">
      <c r="B33" s="296"/>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row>
    <row r="34" spans="2:31" s="295" customFormat="1" ht="20.25" x14ac:dyDescent="0.2">
      <c r="B34" s="296"/>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row>
    <row r="35" spans="2:31" s="295" customFormat="1" ht="20.25" x14ac:dyDescent="0.2">
      <c r="B35" s="296"/>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row>
    <row r="36" spans="2:31" s="295" customFormat="1" ht="20.25" x14ac:dyDescent="0.2">
      <c r="B36" s="296"/>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row>
    <row r="37" spans="2:31" s="295" customFormat="1" ht="20.25" x14ac:dyDescent="0.2">
      <c r="B37" s="296"/>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row>
    <row r="38" spans="2:31" s="295" customFormat="1" ht="20.25" x14ac:dyDescent="0.2">
      <c r="B38" s="296"/>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row>
    <row r="39" spans="2:31" s="295" customFormat="1" ht="20.25" x14ac:dyDescent="0.2">
      <c r="B39" s="296"/>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row>
    <row r="40" spans="2:31" s="295" customFormat="1" ht="20.25" x14ac:dyDescent="0.2">
      <c r="B40" s="296"/>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row>
    <row r="41" spans="2:31" s="295" customFormat="1" ht="20.25" x14ac:dyDescent="0.2">
      <c r="B41" s="296"/>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row>
    <row r="42" spans="2:31" s="295" customFormat="1" ht="20.25" x14ac:dyDescent="0.2">
      <c r="B42" s="296"/>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row>
    <row r="43" spans="2:31" s="295" customFormat="1" ht="20.25" x14ac:dyDescent="0.2">
      <c r="B43" s="296"/>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row>
    <row r="44" spans="2:31" s="295" customFormat="1" ht="20.25" x14ac:dyDescent="0.2">
      <c r="B44" s="296"/>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row>
    <row r="45" spans="2:31" s="295" customFormat="1" ht="20.25" x14ac:dyDescent="0.2">
      <c r="B45" s="296"/>
      <c r="C45" s="293"/>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row>
    <row r="46" spans="2:31" s="295" customFormat="1" ht="20.25" x14ac:dyDescent="0.2">
      <c r="B46" s="296"/>
      <c r="C46" s="293"/>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row>
    <row r="47" spans="2:31" s="295" customFormat="1" ht="20.25" x14ac:dyDescent="0.2">
      <c r="B47" s="296"/>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row>
    <row r="48" spans="2:31" s="295" customFormat="1" ht="20.25" x14ac:dyDescent="0.2">
      <c r="B48" s="296"/>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row>
    <row r="49" spans="2:31" s="295" customFormat="1" ht="20.25" x14ac:dyDescent="0.2">
      <c r="B49" s="296"/>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row>
    <row r="50" spans="2:31" s="295" customFormat="1" ht="20.25" x14ac:dyDescent="0.2">
      <c r="B50" s="296"/>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row>
    <row r="51" spans="2:31" s="295" customFormat="1" ht="20.25" x14ac:dyDescent="0.2">
      <c r="B51" s="296"/>
      <c r="C51" s="293"/>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row>
    <row r="52" spans="2:31" s="295" customFormat="1" ht="20.25" x14ac:dyDescent="0.2">
      <c r="B52" s="296"/>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row>
    <row r="53" spans="2:31" s="295" customFormat="1" ht="20.25" x14ac:dyDescent="0.2">
      <c r="B53" s="296"/>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row>
    <row r="54" spans="2:31" s="295" customFormat="1" ht="20.25" x14ac:dyDescent="0.2">
      <c r="B54" s="296"/>
      <c r="C54" s="293"/>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E54" s="293"/>
    </row>
    <row r="55" spans="2:31" s="295" customFormat="1" ht="20.25" x14ac:dyDescent="0.2">
      <c r="B55" s="296"/>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row>
    <row r="56" spans="2:31" s="295" customFormat="1" ht="20.25" x14ac:dyDescent="0.2">
      <c r="B56" s="296"/>
      <c r="C56" s="293"/>
      <c r="D56" s="293"/>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row>
    <row r="57" spans="2:31" s="295" customFormat="1" ht="20.25" x14ac:dyDescent="0.2">
      <c r="B57" s="296"/>
      <c r="C57" s="293"/>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row>
    <row r="58" spans="2:31" s="295" customFormat="1" ht="20.25" x14ac:dyDescent="0.2">
      <c r="B58" s="296"/>
      <c r="C58" s="293"/>
      <c r="D58" s="293"/>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row>
    <row r="59" spans="2:31" s="295" customFormat="1" ht="20.25" x14ac:dyDescent="0.2">
      <c r="B59" s="296"/>
      <c r="C59" s="293"/>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row>
    <row r="60" spans="2:31" s="295" customFormat="1" ht="20.25" x14ac:dyDescent="0.2">
      <c r="B60" s="296"/>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row>
    <row r="61" spans="2:31" s="295" customFormat="1" ht="20.25" x14ac:dyDescent="0.2">
      <c r="B61" s="296"/>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row>
    <row r="62" spans="2:31" s="295" customFormat="1" ht="20.25" x14ac:dyDescent="0.2">
      <c r="B62" s="296"/>
      <c r="C62" s="293"/>
      <c r="D62" s="293"/>
      <c r="E62" s="293"/>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row>
    <row r="63" spans="2:31" s="295" customFormat="1" ht="20.25" x14ac:dyDescent="0.2">
      <c r="B63" s="296"/>
      <c r="C63" s="293"/>
      <c r="D63" s="293"/>
      <c r="E63" s="293"/>
      <c r="F63" s="293"/>
      <c r="G63" s="293"/>
      <c r="H63" s="293"/>
      <c r="I63" s="293"/>
      <c r="J63" s="293"/>
      <c r="K63" s="293"/>
      <c r="L63" s="293"/>
      <c r="M63" s="293"/>
      <c r="N63" s="293"/>
      <c r="O63" s="293"/>
      <c r="P63" s="293"/>
      <c r="Q63" s="293"/>
      <c r="R63" s="293"/>
      <c r="S63" s="293"/>
      <c r="T63" s="293"/>
      <c r="U63" s="293"/>
      <c r="V63" s="293"/>
      <c r="W63" s="293"/>
      <c r="X63" s="293"/>
      <c r="Y63" s="293"/>
      <c r="Z63" s="293"/>
      <c r="AA63" s="293"/>
      <c r="AB63" s="293"/>
      <c r="AC63" s="293"/>
      <c r="AD63" s="293"/>
      <c r="AE63" s="293"/>
    </row>
    <row r="64" spans="2:31" s="295" customFormat="1" ht="20.25" x14ac:dyDescent="0.2">
      <c r="B64" s="296"/>
      <c r="C64" s="293"/>
      <c r="D64" s="293"/>
      <c r="E64" s="293"/>
      <c r="F64" s="293"/>
      <c r="G64" s="293"/>
      <c r="H64" s="293"/>
      <c r="I64" s="293"/>
      <c r="J64" s="293"/>
      <c r="K64" s="293"/>
      <c r="L64" s="293"/>
      <c r="M64" s="293"/>
      <c r="N64" s="293"/>
      <c r="O64" s="293"/>
      <c r="P64" s="293"/>
      <c r="Q64" s="293"/>
      <c r="R64" s="293"/>
      <c r="S64" s="293"/>
      <c r="T64" s="293"/>
      <c r="U64" s="293"/>
      <c r="V64" s="293"/>
      <c r="W64" s="293"/>
      <c r="X64" s="293"/>
      <c r="Y64" s="293"/>
      <c r="Z64" s="293"/>
      <c r="AA64" s="293"/>
      <c r="AB64" s="293"/>
      <c r="AC64" s="293"/>
      <c r="AD64" s="293"/>
      <c r="AE64" s="293"/>
    </row>
    <row r="65" spans="2:31" s="295" customFormat="1" ht="20.25" x14ac:dyDescent="0.2">
      <c r="B65" s="296"/>
      <c r="C65" s="293"/>
      <c r="D65" s="293"/>
      <c r="E65" s="293"/>
      <c r="F65" s="293"/>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293"/>
      <c r="AE65" s="293"/>
    </row>
    <row r="66" spans="2:31" s="295" customFormat="1" ht="20.25" x14ac:dyDescent="0.2">
      <c r="B66" s="296"/>
      <c r="C66" s="293"/>
      <c r="D66" s="293"/>
      <c r="E66" s="293"/>
      <c r="F66" s="293"/>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293"/>
      <c r="AE66" s="293"/>
    </row>
    <row r="67" spans="2:31" s="295" customFormat="1" ht="20.25" x14ac:dyDescent="0.2">
      <c r="B67" s="296"/>
      <c r="C67" s="293"/>
      <c r="D67" s="293"/>
      <c r="E67" s="293"/>
      <c r="F67" s="293"/>
      <c r="G67" s="293"/>
      <c r="H67" s="293"/>
      <c r="I67" s="293"/>
      <c r="J67" s="293"/>
      <c r="K67" s="293"/>
      <c r="L67" s="293"/>
      <c r="M67" s="293"/>
      <c r="N67" s="293"/>
      <c r="O67" s="293"/>
      <c r="P67" s="293"/>
      <c r="Q67" s="293"/>
      <c r="R67" s="293"/>
      <c r="S67" s="293"/>
      <c r="T67" s="293"/>
      <c r="U67" s="293"/>
      <c r="V67" s="293"/>
      <c r="W67" s="293"/>
      <c r="X67" s="293"/>
      <c r="Y67" s="293"/>
      <c r="Z67" s="293"/>
      <c r="AA67" s="293"/>
      <c r="AB67" s="293"/>
      <c r="AC67" s="293"/>
      <c r="AD67" s="293"/>
      <c r="AE67" s="293"/>
    </row>
    <row r="68" spans="2:31" s="295" customFormat="1" ht="20.25" x14ac:dyDescent="0.2">
      <c r="B68" s="296"/>
      <c r="C68" s="293"/>
      <c r="D68" s="293"/>
      <c r="E68" s="293"/>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row>
    <row r="69" spans="2:31" s="295" customFormat="1" ht="20.25" x14ac:dyDescent="0.2">
      <c r="B69" s="296"/>
      <c r="C69" s="293"/>
      <c r="D69" s="293"/>
      <c r="E69" s="293"/>
      <c r="F69" s="293"/>
      <c r="G69" s="293"/>
      <c r="H69" s="293"/>
      <c r="I69" s="293"/>
      <c r="J69" s="293"/>
      <c r="K69" s="293"/>
      <c r="L69" s="293"/>
      <c r="M69" s="293"/>
      <c r="N69" s="293"/>
      <c r="O69" s="293"/>
      <c r="P69" s="293"/>
      <c r="Q69" s="293"/>
      <c r="R69" s="293"/>
      <c r="S69" s="293"/>
      <c r="T69" s="293"/>
      <c r="U69" s="293"/>
      <c r="V69" s="293"/>
      <c r="W69" s="293"/>
      <c r="X69" s="293"/>
      <c r="Y69" s="293"/>
      <c r="Z69" s="293"/>
      <c r="AA69" s="293"/>
      <c r="AB69" s="293"/>
      <c r="AC69" s="293"/>
      <c r="AD69" s="293"/>
      <c r="AE69" s="293"/>
    </row>
    <row r="70" spans="2:31" s="295" customFormat="1" ht="20.25" x14ac:dyDescent="0.2">
      <c r="B70" s="296"/>
      <c r="C70" s="293"/>
      <c r="D70" s="293"/>
      <c r="E70" s="293"/>
      <c r="F70" s="293"/>
      <c r="G70" s="293"/>
      <c r="H70" s="293"/>
      <c r="I70" s="293"/>
      <c r="J70" s="293"/>
      <c r="K70" s="293"/>
      <c r="L70" s="293"/>
      <c r="M70" s="293"/>
      <c r="N70" s="293"/>
      <c r="O70" s="293"/>
      <c r="P70" s="293"/>
      <c r="Q70" s="293"/>
      <c r="R70" s="293"/>
      <c r="S70" s="293"/>
      <c r="T70" s="293"/>
      <c r="U70" s="293"/>
      <c r="V70" s="293"/>
      <c r="W70" s="293"/>
      <c r="X70" s="293"/>
      <c r="Y70" s="293"/>
      <c r="Z70" s="293"/>
      <c r="AA70" s="293"/>
      <c r="AB70" s="293"/>
      <c r="AC70" s="293"/>
      <c r="AD70" s="293"/>
      <c r="AE70" s="293"/>
    </row>
    <row r="71" spans="2:31" s="295" customFormat="1" ht="20.25" x14ac:dyDescent="0.2">
      <c r="B71" s="296"/>
      <c r="C71" s="293"/>
      <c r="D71" s="293"/>
      <c r="E71" s="293"/>
      <c r="F71" s="293"/>
      <c r="G71" s="293"/>
      <c r="H71" s="293"/>
      <c r="I71" s="293"/>
      <c r="J71" s="293"/>
      <c r="K71" s="293"/>
      <c r="L71" s="293"/>
      <c r="M71" s="293"/>
      <c r="N71" s="293"/>
      <c r="O71" s="293"/>
      <c r="P71" s="293"/>
      <c r="Q71" s="293"/>
      <c r="R71" s="293"/>
      <c r="S71" s="293"/>
      <c r="T71" s="293"/>
      <c r="U71" s="293"/>
      <c r="V71" s="293"/>
      <c r="W71" s="293"/>
      <c r="X71" s="293"/>
      <c r="Y71" s="293"/>
      <c r="Z71" s="293"/>
      <c r="AA71" s="293"/>
      <c r="AB71" s="293"/>
      <c r="AC71" s="293"/>
      <c r="AD71" s="293"/>
      <c r="AE71" s="293"/>
    </row>
    <row r="72" spans="2:31" s="295" customFormat="1" ht="20.25" x14ac:dyDescent="0.2">
      <c r="B72" s="296"/>
      <c r="C72" s="293"/>
      <c r="D72" s="293"/>
      <c r="E72" s="293"/>
      <c r="F72" s="293"/>
      <c r="G72" s="293"/>
      <c r="H72" s="293"/>
      <c r="I72" s="293"/>
      <c r="J72" s="293"/>
      <c r="K72" s="293"/>
      <c r="L72" s="293"/>
      <c r="M72" s="293"/>
      <c r="N72" s="293"/>
      <c r="O72" s="293"/>
      <c r="P72" s="293"/>
      <c r="Q72" s="293"/>
      <c r="R72" s="293"/>
      <c r="S72" s="293"/>
      <c r="T72" s="293"/>
      <c r="U72" s="293"/>
      <c r="V72" s="293"/>
      <c r="W72" s="293"/>
      <c r="X72" s="293"/>
      <c r="Y72" s="293"/>
      <c r="Z72" s="293"/>
      <c r="AA72" s="293"/>
      <c r="AB72" s="293"/>
      <c r="AC72" s="293"/>
      <c r="AD72" s="293"/>
      <c r="AE72" s="293"/>
    </row>
    <row r="73" spans="2:31" s="295" customFormat="1" ht="20.25" x14ac:dyDescent="0.2">
      <c r="B73" s="296"/>
      <c r="C73" s="293"/>
      <c r="D73" s="293"/>
      <c r="E73" s="293"/>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row>
    <row r="74" spans="2:31" s="295" customFormat="1" ht="20.25" x14ac:dyDescent="0.2">
      <c r="B74" s="296"/>
      <c r="C74" s="293"/>
      <c r="D74" s="293"/>
      <c r="E74" s="293"/>
      <c r="F74" s="293"/>
      <c r="G74" s="293"/>
      <c r="H74" s="293"/>
      <c r="I74" s="293"/>
      <c r="J74" s="293"/>
      <c r="K74" s="293"/>
      <c r="L74" s="293"/>
      <c r="M74" s="293"/>
      <c r="N74" s="293"/>
      <c r="O74" s="293"/>
      <c r="P74" s="293"/>
      <c r="Q74" s="293"/>
      <c r="R74" s="293"/>
      <c r="S74" s="293"/>
      <c r="T74" s="293"/>
      <c r="U74" s="293"/>
      <c r="V74" s="293"/>
      <c r="W74" s="293"/>
      <c r="X74" s="293"/>
      <c r="Y74" s="293"/>
      <c r="Z74" s="293"/>
      <c r="AA74" s="293"/>
      <c r="AB74" s="293"/>
      <c r="AC74" s="293"/>
      <c r="AD74" s="293"/>
      <c r="AE74" s="293"/>
    </row>
    <row r="75" spans="2:31" s="295" customFormat="1" ht="21.75" customHeight="1" x14ac:dyDescent="0.2">
      <c r="B75" s="296"/>
      <c r="C75" s="293"/>
      <c r="D75" s="293"/>
      <c r="E75" s="293"/>
      <c r="F75" s="293"/>
      <c r="G75" s="293"/>
      <c r="H75" s="293"/>
      <c r="I75" s="293"/>
      <c r="J75" s="293"/>
      <c r="K75" s="293"/>
      <c r="L75" s="293"/>
      <c r="M75" s="293"/>
      <c r="N75" s="293"/>
      <c r="O75" s="293"/>
      <c r="P75" s="293"/>
      <c r="Q75" s="293"/>
      <c r="R75" s="293"/>
      <c r="S75" s="293"/>
      <c r="T75" s="293"/>
      <c r="U75" s="293"/>
      <c r="V75" s="293"/>
      <c r="W75" s="293"/>
      <c r="X75" s="293"/>
      <c r="Y75" s="293"/>
      <c r="Z75" s="293"/>
      <c r="AA75" s="293"/>
      <c r="AB75" s="293"/>
      <c r="AC75" s="293"/>
      <c r="AD75" s="293"/>
      <c r="AE75" s="293"/>
    </row>
    <row r="76" spans="2:31" s="295" customFormat="1" ht="20.25" x14ac:dyDescent="0.2">
      <c r="B76" s="296"/>
      <c r="C76" s="293"/>
      <c r="D76" s="293"/>
      <c r="E76" s="293"/>
      <c r="F76" s="293"/>
      <c r="G76" s="293"/>
      <c r="H76" s="293"/>
      <c r="I76" s="293"/>
      <c r="J76" s="293"/>
      <c r="K76" s="293"/>
      <c r="L76" s="293"/>
      <c r="M76" s="293"/>
      <c r="N76" s="293"/>
      <c r="O76" s="293"/>
      <c r="P76" s="293"/>
      <c r="Q76" s="293"/>
      <c r="R76" s="293"/>
      <c r="S76" s="293"/>
      <c r="T76" s="293"/>
      <c r="U76" s="293"/>
      <c r="V76" s="293"/>
      <c r="W76" s="293"/>
      <c r="X76" s="293"/>
      <c r="Y76" s="293"/>
      <c r="Z76" s="293"/>
      <c r="AA76" s="293"/>
      <c r="AB76" s="293"/>
      <c r="AC76" s="293"/>
      <c r="AD76" s="293"/>
      <c r="AE76" s="293"/>
    </row>
    <row r="77" spans="2:31" s="295" customFormat="1" ht="20.25" x14ac:dyDescent="0.2">
      <c r="B77" s="296"/>
      <c r="C77" s="293"/>
      <c r="D77" s="293"/>
      <c r="E77" s="293"/>
      <c r="F77" s="293"/>
      <c r="G77" s="293"/>
      <c r="H77" s="293"/>
      <c r="I77" s="293"/>
      <c r="J77" s="293"/>
      <c r="K77" s="293"/>
      <c r="L77" s="293"/>
      <c r="M77" s="293"/>
      <c r="N77" s="293"/>
      <c r="O77" s="293"/>
      <c r="P77" s="293"/>
      <c r="Q77" s="293"/>
      <c r="R77" s="293"/>
      <c r="S77" s="293"/>
      <c r="T77" s="293"/>
      <c r="U77" s="293"/>
      <c r="V77" s="293"/>
      <c r="W77" s="293"/>
      <c r="X77" s="293"/>
      <c r="Y77" s="293"/>
      <c r="Z77" s="293"/>
      <c r="AA77" s="293"/>
      <c r="AB77" s="293"/>
      <c r="AC77" s="293"/>
      <c r="AD77" s="293"/>
      <c r="AE77" s="293"/>
    </row>
    <row r="78" spans="2:31" s="295" customFormat="1" ht="20.25" x14ac:dyDescent="0.2">
      <c r="B78" s="296"/>
      <c r="C78" s="293"/>
      <c r="D78" s="293"/>
      <c r="E78" s="293"/>
      <c r="F78" s="293"/>
      <c r="G78" s="293"/>
      <c r="H78" s="293"/>
      <c r="I78" s="293"/>
      <c r="J78" s="293"/>
      <c r="K78" s="293"/>
      <c r="L78" s="293"/>
      <c r="M78" s="293"/>
      <c r="N78" s="293"/>
      <c r="O78" s="293"/>
      <c r="P78" s="293"/>
      <c r="Q78" s="293"/>
      <c r="R78" s="293"/>
      <c r="S78" s="293"/>
      <c r="T78" s="293"/>
      <c r="U78" s="293"/>
      <c r="V78" s="293"/>
      <c r="W78" s="293"/>
      <c r="X78" s="293"/>
      <c r="Y78" s="293"/>
      <c r="Z78" s="293"/>
      <c r="AA78" s="293"/>
      <c r="AB78" s="293"/>
      <c r="AC78" s="293"/>
      <c r="AD78" s="293"/>
      <c r="AE78" s="293"/>
    </row>
    <row r="79" spans="2:31" s="295" customFormat="1" ht="20.25" x14ac:dyDescent="0.2">
      <c r="B79" s="296"/>
      <c r="C79" s="293"/>
      <c r="D79" s="293"/>
      <c r="E79" s="293"/>
      <c r="F79" s="293"/>
      <c r="G79" s="293"/>
      <c r="H79" s="293"/>
      <c r="I79" s="293"/>
      <c r="J79" s="293"/>
      <c r="K79" s="293"/>
      <c r="L79" s="293"/>
      <c r="M79" s="293"/>
      <c r="N79" s="293"/>
      <c r="O79" s="293"/>
      <c r="P79" s="293"/>
      <c r="Q79" s="293"/>
      <c r="R79" s="293"/>
      <c r="S79" s="293"/>
      <c r="T79" s="293"/>
      <c r="U79" s="293"/>
      <c r="V79" s="293"/>
      <c r="W79" s="293"/>
      <c r="X79" s="293"/>
      <c r="Y79" s="293"/>
      <c r="Z79" s="293"/>
      <c r="AA79" s="293"/>
      <c r="AB79" s="293"/>
      <c r="AC79" s="293"/>
      <c r="AD79" s="293"/>
      <c r="AE79" s="293"/>
    </row>
    <row r="80" spans="2:31" s="295" customFormat="1" ht="20.25" x14ac:dyDescent="0.2">
      <c r="B80" s="296"/>
      <c r="C80" s="293"/>
      <c r="D80" s="293"/>
      <c r="E80" s="293"/>
      <c r="F80" s="293"/>
      <c r="G80" s="293"/>
      <c r="H80" s="293"/>
      <c r="I80" s="293"/>
      <c r="J80" s="293"/>
      <c r="K80" s="293"/>
      <c r="L80" s="293"/>
      <c r="M80" s="293"/>
      <c r="N80" s="293"/>
      <c r="O80" s="293"/>
      <c r="P80" s="293"/>
      <c r="Q80" s="293"/>
      <c r="R80" s="293"/>
      <c r="S80" s="293"/>
      <c r="T80" s="293"/>
      <c r="U80" s="293"/>
      <c r="V80" s="293"/>
      <c r="W80" s="293"/>
      <c r="X80" s="293"/>
      <c r="Y80" s="293"/>
      <c r="Z80" s="293"/>
      <c r="AA80" s="293"/>
      <c r="AB80" s="293"/>
      <c r="AC80" s="293"/>
      <c r="AD80" s="293"/>
      <c r="AE80" s="293"/>
    </row>
    <row r="81" spans="2:31" s="295" customFormat="1" ht="20.25" x14ac:dyDescent="0.2">
      <c r="B81" s="296"/>
      <c r="C81" s="293"/>
      <c r="D81" s="293"/>
      <c r="E81" s="293"/>
      <c r="F81" s="293"/>
      <c r="G81" s="293"/>
      <c r="H81" s="293"/>
      <c r="I81" s="293"/>
      <c r="J81" s="293"/>
      <c r="K81" s="293"/>
      <c r="L81" s="293"/>
      <c r="M81" s="293"/>
      <c r="N81" s="293"/>
      <c r="O81" s="293"/>
      <c r="P81" s="293"/>
      <c r="Q81" s="293"/>
      <c r="R81" s="293"/>
      <c r="S81" s="293"/>
      <c r="T81" s="293"/>
      <c r="U81" s="293"/>
      <c r="V81" s="293"/>
      <c r="W81" s="293"/>
      <c r="X81" s="293"/>
      <c r="Y81" s="293"/>
      <c r="Z81" s="293"/>
      <c r="AA81" s="293"/>
      <c r="AB81" s="293"/>
      <c r="AC81" s="293"/>
      <c r="AD81" s="293"/>
      <c r="AE81" s="293"/>
    </row>
    <row r="82" spans="2:31" s="295" customFormat="1" ht="20.25" x14ac:dyDescent="0.2">
      <c r="B82" s="296"/>
      <c r="C82" s="293"/>
      <c r="D82" s="293"/>
      <c r="E82" s="293"/>
      <c r="F82" s="293"/>
      <c r="G82" s="293"/>
      <c r="H82" s="293"/>
      <c r="I82" s="293"/>
      <c r="J82" s="293"/>
      <c r="K82" s="293"/>
      <c r="L82" s="293"/>
      <c r="M82" s="293"/>
      <c r="N82" s="293"/>
      <c r="O82" s="293"/>
      <c r="P82" s="293"/>
      <c r="Q82" s="293"/>
      <c r="R82" s="293"/>
      <c r="S82" s="293"/>
      <c r="T82" s="293"/>
      <c r="U82" s="293"/>
      <c r="V82" s="293"/>
      <c r="W82" s="293"/>
      <c r="X82" s="293"/>
      <c r="Y82" s="293"/>
      <c r="Z82" s="293"/>
      <c r="AA82" s="293"/>
      <c r="AB82" s="293"/>
      <c r="AC82" s="293"/>
      <c r="AD82" s="293"/>
      <c r="AE82" s="293"/>
    </row>
    <row r="83" spans="2:31" s="295" customFormat="1" ht="20.25" x14ac:dyDescent="0.2">
      <c r="B83" s="296"/>
      <c r="C83" s="293"/>
      <c r="D83" s="293"/>
      <c r="E83" s="293"/>
      <c r="F83" s="293"/>
      <c r="G83" s="293"/>
      <c r="H83" s="293"/>
      <c r="I83" s="293"/>
      <c r="J83" s="293"/>
      <c r="K83" s="293"/>
      <c r="L83" s="293"/>
      <c r="M83" s="293"/>
      <c r="N83" s="293"/>
      <c r="O83" s="293"/>
      <c r="P83" s="293"/>
      <c r="Q83" s="293"/>
      <c r="R83" s="293"/>
      <c r="S83" s="293"/>
      <c r="T83" s="293"/>
      <c r="U83" s="293"/>
      <c r="V83" s="293"/>
      <c r="W83" s="293"/>
      <c r="X83" s="293"/>
      <c r="Y83" s="293"/>
      <c r="Z83" s="293"/>
      <c r="AA83" s="293"/>
      <c r="AB83" s="293"/>
      <c r="AC83" s="293"/>
      <c r="AD83" s="293"/>
      <c r="AE83" s="293"/>
    </row>
    <row r="84" spans="2:31" s="295" customFormat="1" ht="20.25" x14ac:dyDescent="0.2">
      <c r="B84" s="296"/>
      <c r="C84" s="293"/>
      <c r="D84" s="293"/>
      <c r="E84" s="293"/>
      <c r="F84" s="293"/>
      <c r="G84" s="293"/>
      <c r="H84" s="293"/>
      <c r="I84" s="293"/>
      <c r="J84" s="293"/>
      <c r="K84" s="293"/>
      <c r="L84" s="293"/>
      <c r="M84" s="293"/>
      <c r="N84" s="293"/>
      <c r="O84" s="293"/>
      <c r="P84" s="293"/>
      <c r="Q84" s="293"/>
      <c r="R84" s="293"/>
      <c r="S84" s="293"/>
      <c r="T84" s="293"/>
      <c r="U84" s="293"/>
      <c r="V84" s="293"/>
      <c r="W84" s="293"/>
      <c r="X84" s="293"/>
      <c r="Y84" s="293"/>
      <c r="Z84" s="293"/>
      <c r="AA84" s="293"/>
      <c r="AB84" s="293"/>
      <c r="AC84" s="293"/>
      <c r="AD84" s="293"/>
      <c r="AE84" s="293"/>
    </row>
    <row r="85" spans="2:31" s="295" customFormat="1" ht="20.25" x14ac:dyDescent="0.2">
      <c r="B85" s="296"/>
      <c r="C85" s="293"/>
      <c r="D85" s="293"/>
      <c r="E85" s="293"/>
      <c r="F85" s="293"/>
      <c r="G85" s="293"/>
      <c r="H85" s="293"/>
      <c r="I85" s="293"/>
      <c r="J85" s="293"/>
      <c r="K85" s="293"/>
      <c r="L85" s="293"/>
      <c r="M85" s="293"/>
      <c r="N85" s="293"/>
      <c r="O85" s="293"/>
      <c r="P85" s="293"/>
      <c r="Q85" s="293"/>
      <c r="R85" s="293"/>
      <c r="S85" s="293"/>
      <c r="T85" s="293"/>
      <c r="U85" s="293"/>
      <c r="V85" s="293"/>
      <c r="W85" s="293"/>
      <c r="X85" s="293"/>
      <c r="Y85" s="293"/>
      <c r="Z85" s="293"/>
      <c r="AA85" s="293"/>
      <c r="AB85" s="293"/>
      <c r="AC85" s="293"/>
      <c r="AD85" s="293"/>
      <c r="AE85" s="293"/>
    </row>
    <row r="86" spans="2:31" s="295" customFormat="1" ht="20.25" x14ac:dyDescent="0.2">
      <c r="B86" s="296"/>
      <c r="C86" s="293"/>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row>
    <row r="87" spans="2:31" s="295" customFormat="1" ht="20.25" x14ac:dyDescent="0.2">
      <c r="B87" s="296"/>
      <c r="C87" s="293"/>
      <c r="D87" s="293"/>
      <c r="E87" s="293"/>
      <c r="F87" s="293"/>
      <c r="G87" s="293"/>
      <c r="H87" s="293"/>
      <c r="I87" s="293"/>
      <c r="J87" s="293"/>
      <c r="K87" s="293"/>
      <c r="L87" s="293"/>
      <c r="M87" s="293"/>
      <c r="N87" s="293"/>
      <c r="O87" s="293"/>
      <c r="P87" s="293"/>
      <c r="Q87" s="293"/>
      <c r="R87" s="293"/>
      <c r="S87" s="293"/>
      <c r="T87" s="293"/>
      <c r="U87" s="293"/>
      <c r="V87" s="293"/>
      <c r="W87" s="293"/>
      <c r="X87" s="293"/>
      <c r="Y87" s="293"/>
      <c r="Z87" s="293"/>
      <c r="AA87" s="293"/>
      <c r="AB87" s="293"/>
      <c r="AC87" s="293"/>
      <c r="AD87" s="293"/>
      <c r="AE87" s="293"/>
    </row>
    <row r="88" spans="2:31" s="295" customFormat="1" ht="20.25" x14ac:dyDescent="0.2">
      <c r="B88" s="296"/>
      <c r="C88" s="293"/>
      <c r="D88" s="293"/>
      <c r="E88" s="293"/>
      <c r="F88" s="293"/>
      <c r="G88" s="293"/>
      <c r="H88" s="293"/>
      <c r="I88" s="293"/>
      <c r="J88" s="293"/>
      <c r="K88" s="293"/>
      <c r="L88" s="293"/>
      <c r="M88" s="293"/>
      <c r="N88" s="293"/>
      <c r="O88" s="293"/>
      <c r="P88" s="293"/>
      <c r="Q88" s="293"/>
      <c r="R88" s="293"/>
      <c r="S88" s="293"/>
      <c r="T88" s="293"/>
      <c r="U88" s="293"/>
      <c r="V88" s="293"/>
      <c r="W88" s="293"/>
      <c r="X88" s="293"/>
      <c r="Y88" s="293"/>
      <c r="Z88" s="293"/>
      <c r="AA88" s="293"/>
      <c r="AB88" s="293"/>
      <c r="AC88" s="293"/>
      <c r="AD88" s="293"/>
      <c r="AE88" s="293"/>
    </row>
    <row r="89" spans="2:31" s="295" customFormat="1" ht="20.25" x14ac:dyDescent="0.2">
      <c r="B89" s="296"/>
      <c r="C89" s="293"/>
      <c r="D89" s="293"/>
      <c r="E89" s="293"/>
      <c r="F89" s="293"/>
      <c r="G89" s="293"/>
      <c r="H89" s="293"/>
      <c r="I89" s="293"/>
      <c r="J89" s="293"/>
      <c r="K89" s="293"/>
      <c r="L89" s="293"/>
      <c r="M89" s="293"/>
      <c r="N89" s="293"/>
      <c r="O89" s="293"/>
      <c r="P89" s="293"/>
      <c r="Q89" s="293"/>
      <c r="R89" s="293"/>
      <c r="S89" s="293"/>
      <c r="T89" s="293"/>
      <c r="U89" s="293"/>
      <c r="V89" s="293"/>
      <c r="W89" s="293"/>
      <c r="X89" s="293"/>
      <c r="Y89" s="293"/>
      <c r="Z89" s="293"/>
      <c r="AA89" s="293"/>
      <c r="AB89" s="293"/>
      <c r="AC89" s="293"/>
      <c r="AD89" s="293"/>
      <c r="AE89" s="293"/>
    </row>
    <row r="90" spans="2:31" s="295" customFormat="1" ht="20.25" x14ac:dyDescent="0.2">
      <c r="B90" s="296"/>
      <c r="C90" s="293"/>
      <c r="D90" s="293"/>
      <c r="E90" s="293"/>
      <c r="F90" s="293"/>
      <c r="G90" s="293"/>
      <c r="H90" s="293"/>
      <c r="I90" s="293"/>
      <c r="J90" s="293"/>
      <c r="K90" s="293"/>
      <c r="L90" s="293"/>
      <c r="M90" s="293"/>
      <c r="N90" s="293"/>
      <c r="O90" s="293"/>
      <c r="P90" s="293"/>
      <c r="Q90" s="293"/>
      <c r="R90" s="293"/>
      <c r="S90" s="293"/>
      <c r="T90" s="293"/>
      <c r="U90" s="293"/>
      <c r="V90" s="293"/>
      <c r="W90" s="293"/>
      <c r="X90" s="293"/>
      <c r="Y90" s="293"/>
      <c r="Z90" s="293"/>
      <c r="AA90" s="293"/>
      <c r="AB90" s="293"/>
      <c r="AC90" s="293"/>
      <c r="AD90" s="293"/>
      <c r="AE90" s="293"/>
    </row>
    <row r="91" spans="2:31" s="295" customFormat="1" ht="20.25" x14ac:dyDescent="0.2">
      <c r="B91" s="296"/>
      <c r="C91" s="293"/>
      <c r="D91" s="293"/>
      <c r="E91" s="293"/>
      <c r="F91" s="293"/>
      <c r="G91" s="293"/>
      <c r="H91" s="293"/>
      <c r="I91" s="293"/>
      <c r="J91" s="293"/>
      <c r="K91" s="293"/>
      <c r="L91" s="293"/>
      <c r="M91" s="293"/>
      <c r="N91" s="293"/>
      <c r="O91" s="293"/>
      <c r="P91" s="293"/>
      <c r="Q91" s="293"/>
      <c r="R91" s="293"/>
      <c r="S91" s="293"/>
      <c r="T91" s="293"/>
      <c r="U91" s="293"/>
      <c r="V91" s="293"/>
      <c r="W91" s="293"/>
      <c r="X91" s="293"/>
      <c r="Y91" s="293"/>
      <c r="Z91" s="293"/>
      <c r="AA91" s="293"/>
      <c r="AB91" s="293"/>
      <c r="AC91" s="293"/>
      <c r="AD91" s="293"/>
      <c r="AE91" s="293"/>
    </row>
    <row r="92" spans="2:31" s="295" customFormat="1" ht="20.25" x14ac:dyDescent="0.2">
      <c r="B92" s="296"/>
      <c r="C92" s="293"/>
      <c r="D92" s="293"/>
      <c r="E92" s="293"/>
      <c r="F92" s="293"/>
      <c r="G92" s="293"/>
      <c r="H92" s="293"/>
      <c r="I92" s="293"/>
      <c r="J92" s="293"/>
      <c r="K92" s="293"/>
      <c r="L92" s="293"/>
      <c r="M92" s="293"/>
      <c r="N92" s="293"/>
      <c r="O92" s="293"/>
      <c r="P92" s="293"/>
      <c r="Q92" s="293"/>
      <c r="R92" s="293"/>
      <c r="S92" s="293"/>
      <c r="T92" s="293"/>
      <c r="U92" s="293"/>
      <c r="V92" s="293"/>
      <c r="W92" s="293"/>
      <c r="X92" s="293"/>
      <c r="Y92" s="293"/>
      <c r="Z92" s="293"/>
      <c r="AA92" s="293"/>
      <c r="AB92" s="293"/>
      <c r="AC92" s="293"/>
      <c r="AD92" s="293"/>
      <c r="AE92" s="293"/>
    </row>
    <row r="93" spans="2:31" s="295" customFormat="1" ht="20.25" x14ac:dyDescent="0.2">
      <c r="B93" s="296"/>
      <c r="C93" s="293"/>
      <c r="D93" s="293"/>
      <c r="E93" s="293"/>
      <c r="F93" s="293"/>
      <c r="G93" s="293"/>
      <c r="H93" s="293"/>
      <c r="I93" s="293"/>
      <c r="J93" s="293"/>
      <c r="K93" s="293"/>
      <c r="L93" s="293"/>
      <c r="M93" s="293"/>
      <c r="N93" s="293"/>
      <c r="O93" s="293"/>
      <c r="P93" s="293"/>
      <c r="Q93" s="293"/>
      <c r="R93" s="293"/>
      <c r="S93" s="293"/>
      <c r="T93" s="293"/>
      <c r="U93" s="293"/>
      <c r="V93" s="293"/>
      <c r="W93" s="293"/>
      <c r="X93" s="293"/>
      <c r="Y93" s="293"/>
      <c r="Z93" s="293"/>
      <c r="AA93" s="293"/>
      <c r="AB93" s="293"/>
      <c r="AC93" s="293"/>
      <c r="AD93" s="293"/>
      <c r="AE93" s="293"/>
    </row>
    <row r="94" spans="2:31" s="295" customFormat="1" ht="20.25" x14ac:dyDescent="0.2">
      <c r="B94" s="296"/>
      <c r="C94" s="293"/>
      <c r="D94" s="293"/>
      <c r="E94" s="293"/>
      <c r="F94" s="293"/>
      <c r="G94" s="293"/>
      <c r="H94" s="293"/>
      <c r="I94" s="293"/>
      <c r="J94" s="293"/>
      <c r="K94" s="293"/>
      <c r="L94" s="293"/>
      <c r="M94" s="293"/>
      <c r="N94" s="293"/>
      <c r="O94" s="293"/>
      <c r="P94" s="293"/>
      <c r="Q94" s="293"/>
      <c r="R94" s="293"/>
      <c r="S94" s="293"/>
      <c r="T94" s="293"/>
      <c r="U94" s="293"/>
      <c r="V94" s="293"/>
      <c r="W94" s="293"/>
      <c r="X94" s="293"/>
      <c r="Y94" s="293"/>
      <c r="Z94" s="293"/>
      <c r="AA94" s="293"/>
      <c r="AB94" s="293"/>
      <c r="AC94" s="293"/>
      <c r="AD94" s="293"/>
      <c r="AE94" s="293"/>
    </row>
    <row r="95" spans="2:31" s="295" customFormat="1" ht="20.25" x14ac:dyDescent="0.2">
      <c r="B95" s="296"/>
      <c r="C95" s="293"/>
      <c r="D95" s="293"/>
      <c r="E95" s="293"/>
      <c r="F95" s="293"/>
      <c r="G95" s="293"/>
      <c r="H95" s="293"/>
      <c r="I95" s="293"/>
      <c r="J95" s="293"/>
      <c r="K95" s="293"/>
      <c r="L95" s="293"/>
      <c r="M95" s="293"/>
      <c r="N95" s="293"/>
      <c r="O95" s="293"/>
      <c r="P95" s="293"/>
      <c r="Q95" s="293"/>
      <c r="R95" s="293"/>
      <c r="S95" s="293"/>
      <c r="T95" s="293"/>
      <c r="U95" s="293"/>
      <c r="V95" s="293"/>
      <c r="W95" s="293"/>
      <c r="X95" s="293"/>
      <c r="Y95" s="293"/>
      <c r="Z95" s="293"/>
      <c r="AA95" s="293"/>
      <c r="AB95" s="293"/>
      <c r="AC95" s="293"/>
      <c r="AD95" s="293"/>
      <c r="AE95" s="293"/>
    </row>
    <row r="96" spans="2:31" s="295" customFormat="1" ht="20.25" x14ac:dyDescent="0.2">
      <c r="B96" s="296"/>
      <c r="C96" s="293"/>
      <c r="D96" s="293"/>
      <c r="E96" s="293"/>
      <c r="F96" s="293"/>
      <c r="G96" s="293"/>
      <c r="H96" s="293"/>
      <c r="I96" s="293"/>
      <c r="J96" s="293"/>
      <c r="K96" s="293"/>
      <c r="L96" s="293"/>
      <c r="M96" s="293"/>
      <c r="N96" s="293"/>
      <c r="O96" s="293"/>
      <c r="P96" s="293"/>
      <c r="Q96" s="293"/>
      <c r="R96" s="293"/>
      <c r="S96" s="293"/>
      <c r="T96" s="293"/>
      <c r="U96" s="293"/>
      <c r="V96" s="293"/>
      <c r="W96" s="293"/>
      <c r="X96" s="293"/>
      <c r="Y96" s="293"/>
      <c r="Z96" s="293"/>
      <c r="AA96" s="293"/>
      <c r="AB96" s="293"/>
      <c r="AC96" s="293"/>
      <c r="AD96" s="293"/>
      <c r="AE96" s="293"/>
    </row>
    <row r="97" spans="2:31" s="295" customFormat="1" ht="20.25" x14ac:dyDescent="0.2">
      <c r="B97" s="296"/>
      <c r="C97" s="293"/>
      <c r="D97" s="293"/>
      <c r="E97" s="293"/>
      <c r="F97" s="293"/>
      <c r="G97" s="293"/>
      <c r="H97" s="293"/>
      <c r="I97" s="293"/>
      <c r="J97" s="293"/>
      <c r="K97" s="293"/>
      <c r="L97" s="293"/>
      <c r="M97" s="293"/>
      <c r="N97" s="293"/>
      <c r="O97" s="293"/>
      <c r="P97" s="293"/>
      <c r="Q97" s="293"/>
      <c r="R97" s="293"/>
      <c r="S97" s="293"/>
      <c r="T97" s="293"/>
      <c r="U97" s="293"/>
      <c r="V97" s="293"/>
      <c r="W97" s="293"/>
      <c r="X97" s="293"/>
      <c r="Y97" s="293"/>
      <c r="Z97" s="293"/>
      <c r="AA97" s="293"/>
      <c r="AB97" s="293"/>
      <c r="AC97" s="293"/>
      <c r="AD97" s="293"/>
      <c r="AE97" s="293"/>
    </row>
    <row r="98" spans="2:31" s="295" customFormat="1" ht="20.25" x14ac:dyDescent="0.2">
      <c r="B98" s="296"/>
      <c r="C98" s="293"/>
      <c r="D98" s="293"/>
      <c r="E98" s="293"/>
      <c r="F98" s="293"/>
      <c r="G98" s="293"/>
      <c r="H98" s="293"/>
      <c r="I98" s="293"/>
      <c r="J98" s="293"/>
      <c r="K98" s="293"/>
      <c r="L98" s="293"/>
      <c r="M98" s="293"/>
      <c r="N98" s="293"/>
      <c r="O98" s="293"/>
      <c r="P98" s="293"/>
      <c r="Q98" s="293"/>
      <c r="R98" s="293"/>
      <c r="S98" s="293"/>
      <c r="T98" s="293"/>
      <c r="U98" s="293"/>
      <c r="V98" s="293"/>
      <c r="W98" s="293"/>
      <c r="X98" s="293"/>
      <c r="Y98" s="293"/>
      <c r="Z98" s="293"/>
      <c r="AA98" s="293"/>
      <c r="AB98" s="293"/>
      <c r="AC98" s="293"/>
      <c r="AD98" s="293"/>
      <c r="AE98" s="293"/>
    </row>
    <row r="99" spans="2:31" s="295" customFormat="1" ht="20.25" x14ac:dyDescent="0.2">
      <c r="B99" s="296"/>
      <c r="C99" s="293"/>
      <c r="D99" s="293"/>
      <c r="E99" s="293"/>
      <c r="F99" s="293"/>
      <c r="G99" s="293"/>
      <c r="H99" s="293"/>
      <c r="I99" s="293"/>
      <c r="J99" s="293"/>
      <c r="K99" s="293"/>
      <c r="L99" s="293"/>
      <c r="M99" s="293"/>
      <c r="N99" s="293"/>
      <c r="O99" s="293"/>
      <c r="P99" s="293"/>
      <c r="Q99" s="293"/>
      <c r="R99" s="293"/>
      <c r="S99" s="293"/>
      <c r="T99" s="293"/>
      <c r="U99" s="293"/>
      <c r="V99" s="293"/>
      <c r="W99" s="293"/>
      <c r="X99" s="293"/>
      <c r="Y99" s="293"/>
      <c r="Z99" s="293"/>
      <c r="AA99" s="293"/>
      <c r="AB99" s="293"/>
      <c r="AC99" s="293"/>
      <c r="AD99" s="293"/>
      <c r="AE99" s="293"/>
    </row>
    <row r="100" spans="2:31" s="295" customFormat="1" ht="20.25" x14ac:dyDescent="0.2">
      <c r="B100" s="296"/>
      <c r="C100" s="293"/>
      <c r="D100" s="293"/>
      <c r="E100" s="293"/>
      <c r="F100" s="293"/>
      <c r="G100" s="293"/>
      <c r="H100" s="293"/>
      <c r="I100" s="293"/>
      <c r="J100" s="293"/>
      <c r="K100" s="293"/>
      <c r="L100" s="293"/>
      <c r="M100" s="293"/>
      <c r="N100" s="293"/>
      <c r="O100" s="293"/>
      <c r="P100" s="293"/>
      <c r="Q100" s="293"/>
      <c r="R100" s="293"/>
      <c r="S100" s="293"/>
      <c r="T100" s="293"/>
      <c r="U100" s="293"/>
      <c r="V100" s="293"/>
      <c r="W100" s="293"/>
      <c r="X100" s="293"/>
      <c r="Y100" s="293"/>
      <c r="Z100" s="293"/>
      <c r="AA100" s="293"/>
      <c r="AB100" s="293"/>
      <c r="AC100" s="293"/>
      <c r="AD100" s="293"/>
      <c r="AE100" s="293"/>
    </row>
    <row r="101" spans="2:31" s="295" customFormat="1" ht="20.25" x14ac:dyDescent="0.2">
      <c r="B101" s="296"/>
      <c r="C101" s="293"/>
      <c r="D101" s="293"/>
      <c r="E101" s="293"/>
      <c r="F101" s="293"/>
      <c r="G101" s="293"/>
      <c r="H101" s="293"/>
      <c r="I101" s="293"/>
      <c r="J101" s="293"/>
      <c r="K101" s="293"/>
      <c r="L101" s="293"/>
      <c r="M101" s="293"/>
      <c r="N101" s="293"/>
      <c r="O101" s="293"/>
      <c r="P101" s="293"/>
      <c r="Q101" s="293"/>
      <c r="R101" s="293"/>
      <c r="S101" s="293"/>
      <c r="T101" s="293"/>
      <c r="U101" s="293"/>
      <c r="V101" s="293"/>
      <c r="W101" s="293"/>
      <c r="X101" s="293"/>
      <c r="Y101" s="293"/>
      <c r="Z101" s="293"/>
      <c r="AA101" s="293"/>
      <c r="AB101" s="293"/>
      <c r="AC101" s="293"/>
      <c r="AD101" s="293"/>
      <c r="AE101" s="293"/>
    </row>
    <row r="102" spans="2:31" s="295" customFormat="1" ht="20.25" x14ac:dyDescent="0.2">
      <c r="B102" s="296"/>
      <c r="C102" s="293"/>
      <c r="D102" s="293"/>
      <c r="E102" s="293"/>
      <c r="F102" s="293"/>
      <c r="G102" s="293"/>
      <c r="H102" s="293"/>
      <c r="I102" s="293"/>
      <c r="J102" s="293"/>
      <c r="K102" s="293"/>
      <c r="L102" s="293"/>
      <c r="M102" s="293"/>
      <c r="N102" s="293"/>
      <c r="O102" s="293"/>
      <c r="P102" s="293"/>
      <c r="Q102" s="293"/>
      <c r="R102" s="293"/>
      <c r="S102" s="293"/>
      <c r="T102" s="293"/>
      <c r="U102" s="293"/>
      <c r="V102" s="293"/>
      <c r="W102" s="293"/>
      <c r="X102" s="293"/>
      <c r="Y102" s="293"/>
      <c r="Z102" s="293"/>
      <c r="AA102" s="293"/>
      <c r="AB102" s="293"/>
      <c r="AC102" s="293"/>
      <c r="AD102" s="293"/>
      <c r="AE102" s="293"/>
    </row>
    <row r="103" spans="2:31" s="295" customFormat="1" ht="20.25" x14ac:dyDescent="0.2">
      <c r="B103" s="296"/>
      <c r="C103" s="293"/>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293"/>
      <c r="Z103" s="293"/>
      <c r="AA103" s="293"/>
      <c r="AB103" s="293"/>
      <c r="AC103" s="293"/>
      <c r="AD103" s="293"/>
      <c r="AE103" s="293"/>
    </row>
    <row r="104" spans="2:31" s="295" customFormat="1" ht="20.25" x14ac:dyDescent="0.2">
      <c r="B104" s="296"/>
      <c r="C104" s="293"/>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293"/>
      <c r="Z104" s="293"/>
      <c r="AA104" s="293"/>
      <c r="AB104" s="293"/>
      <c r="AC104" s="293"/>
      <c r="AD104" s="293"/>
      <c r="AE104" s="293"/>
    </row>
    <row r="105" spans="2:31" ht="23.25" x14ac:dyDescent="0.2">
      <c r="B105" s="297" t="s">
        <v>142</v>
      </c>
    </row>
    <row r="106" spans="2:31" ht="15.75" thickBot="1" x14ac:dyDescent="0.25"/>
    <row r="107" spans="2:31" ht="21" thickBot="1" x14ac:dyDescent="0.25">
      <c r="B107" s="298" t="s">
        <v>182</v>
      </c>
    </row>
    <row r="108" spans="2:31" ht="84" customHeight="1" x14ac:dyDescent="0.2">
      <c r="B108" s="299" t="s">
        <v>193</v>
      </c>
    </row>
    <row r="109" spans="2:31" ht="18" x14ac:dyDescent="0.2">
      <c r="B109" s="300"/>
    </row>
    <row r="111" spans="2:31" ht="23.25" x14ac:dyDescent="0.2">
      <c r="B111" s="297" t="s">
        <v>142</v>
      </c>
    </row>
  </sheetData>
  <sheetProtection password="F4ED" sheet="1" objects="1" scenarios="1"/>
  <mergeCells count="1">
    <mergeCell ref="A10:B10"/>
  </mergeCells>
  <hyperlinks>
    <hyperlink ref="B4" location="INSTRUCT" tooltip="Click to View" display="        Annual Financial Report Instructions       ( These instructions will print when you print this page. )" xr:uid="{00000000-0004-0000-0000-000000000000}"/>
    <hyperlink ref="B111" location="RETURN" tooltip="Return to Main Menu" display="RETURN TO TOP" xr:uid="{00000000-0004-0000-0000-000001000000}"/>
    <hyperlink ref="B105" location="RETURN" tooltip="Return to Main Menu" display="RETURN TO TOP" xr:uid="{00000000-0004-0000-0000-000002000000}"/>
    <hyperlink ref="B5" location="INSTRUCTIONS!A108" display="       357H.9A - The Annual Financial Report" xr:uid="{00000000-0004-0000-0000-000003000000}"/>
  </hyperlinks>
  <printOptions horizontalCentered="1"/>
  <pageMargins left="0.22" right="0.17" top="0.45" bottom="0.42" header="0" footer="0"/>
  <pageSetup scale="60" fitToHeight="2" orientation="portrait" r:id="rId1"/>
  <headerFooter scaleWithDoc="0" alignWithMargins="0"/>
  <rowBreaks count="1" manualBreakCount="1">
    <brk id="66"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pageSetUpPr fitToPage="1"/>
  </sheetPr>
  <dimension ref="A1:G53"/>
  <sheetViews>
    <sheetView showGridLines="0" zoomScale="80" zoomScaleNormal="80" workbookViewId="0">
      <selection activeCell="B10" sqref="B10"/>
    </sheetView>
  </sheetViews>
  <sheetFormatPr defaultColWidth="0" defaultRowHeight="15" zeroHeight="1" x14ac:dyDescent="0.25"/>
  <cols>
    <col min="1" max="1" width="2.5703125" customWidth="1"/>
    <col min="2" max="2" width="61.42578125" customWidth="1"/>
    <col min="3" max="6" width="25.85546875" customWidth="1"/>
    <col min="7" max="7" width="2.7109375" customWidth="1"/>
    <col min="8" max="16384" width="9.140625" hidden="1"/>
  </cols>
  <sheetData>
    <row r="1" spans="2:6" ht="15" customHeight="1" thickBot="1" x14ac:dyDescent="0.3"/>
    <row r="2" spans="2:6" ht="10.5" customHeight="1" x14ac:dyDescent="0.25">
      <c r="B2" s="14" t="s">
        <v>38</v>
      </c>
      <c r="C2" s="6"/>
      <c r="D2" s="7"/>
      <c r="E2" s="7"/>
      <c r="F2" s="8"/>
    </row>
    <row r="3" spans="2:6" ht="10.5" customHeight="1" x14ac:dyDescent="0.25">
      <c r="B3" s="15" t="s">
        <v>206</v>
      </c>
      <c r="C3" s="9"/>
      <c r="D3" s="10"/>
      <c r="E3" s="10"/>
      <c r="F3" s="1"/>
    </row>
    <row r="4" spans="2:6" ht="23.25" x14ac:dyDescent="0.25">
      <c r="B4" s="4" t="s">
        <v>16</v>
      </c>
      <c r="C4" s="9"/>
      <c r="D4" s="10"/>
      <c r="E4" s="10"/>
      <c r="F4" s="1"/>
    </row>
    <row r="5" spans="2:6" ht="23.25" x14ac:dyDescent="0.25">
      <c r="B5" s="4" t="s">
        <v>205</v>
      </c>
      <c r="C5" s="9"/>
      <c r="D5" s="10"/>
      <c r="E5" s="10"/>
      <c r="F5" s="1"/>
    </row>
    <row r="6" spans="2:6" ht="23.25" x14ac:dyDescent="0.3">
      <c r="B6" s="4" t="s">
        <v>17</v>
      </c>
      <c r="C6" s="9"/>
      <c r="D6" s="36" t="str">
        <f>IF($B$10&lt;&gt;"",VLOOKUP($B$10,Start!$A$2:$D$6,2,0),"{ENTER RIZ NAME}")</f>
        <v>{ENTER RIZ NAME}</v>
      </c>
      <c r="E6" s="10"/>
      <c r="F6" s="1"/>
    </row>
    <row r="7" spans="2:6" ht="23.25" x14ac:dyDescent="0.3">
      <c r="B7" s="4" t="s">
        <v>18</v>
      </c>
      <c r="C7" s="9"/>
      <c r="D7" s="36" t="str">
        <f>IF($B$10&lt;&gt;"",VLOOKUP($B$10,Start!$A$2:$D$6,3,0),"{ENTER RIZ MAILING ADDRESS}")</f>
        <v>{ENTER RIZ MAILING ADDRESS}</v>
      </c>
      <c r="E7" s="10"/>
      <c r="F7" s="1"/>
    </row>
    <row r="8" spans="2:6" ht="23.25" x14ac:dyDescent="0.3">
      <c r="B8" s="13">
        <v>45107</v>
      </c>
      <c r="C8" s="9"/>
      <c r="D8" s="36" t="str">
        <f>IF($B$10&lt;&gt;"",VLOOKUP($B$10,Start!$A$2:$D$6,4,0),"{ENTER CITY, STATE  ZIP CODE}")</f>
        <v>{ENTER CITY, STATE  ZIP CODE}</v>
      </c>
      <c r="E8" s="10"/>
      <c r="F8" s="1"/>
    </row>
    <row r="9" spans="2:6" ht="24" customHeight="1" x14ac:dyDescent="0.25">
      <c r="B9" s="5"/>
      <c r="C9" s="9"/>
      <c r="D9" s="10"/>
      <c r="E9" s="10"/>
      <c r="F9" s="1"/>
    </row>
    <row r="10" spans="2:6" ht="18" customHeight="1" x14ac:dyDescent="0.3">
      <c r="B10" s="42"/>
      <c r="C10" s="346" t="str">
        <f>IF(B10="","&lt;== ENTER OR SELECT NAME OF RIZ","")</f>
        <v>&lt;== ENTER OR SELECT NAME OF RIZ</v>
      </c>
      <c r="D10" s="10"/>
      <c r="E10" s="10"/>
      <c r="F10" s="1"/>
    </row>
    <row r="11" spans="2:6" ht="24" customHeight="1" thickBot="1" x14ac:dyDescent="0.5">
      <c r="B11" s="277"/>
      <c r="C11" s="280"/>
      <c r="D11" s="278"/>
      <c r="E11" s="278"/>
      <c r="F11" s="279"/>
    </row>
    <row r="12" spans="2:6" x14ac:dyDescent="0.25">
      <c r="B12" s="384" t="s">
        <v>5</v>
      </c>
      <c r="C12" s="380" t="s">
        <v>6</v>
      </c>
      <c r="D12" s="380" t="s">
        <v>7</v>
      </c>
      <c r="E12" s="380" t="s">
        <v>9</v>
      </c>
      <c r="F12" s="382" t="s">
        <v>8</v>
      </c>
    </row>
    <row r="13" spans="2:6" ht="15.75" thickBot="1" x14ac:dyDescent="0.3">
      <c r="B13" s="385"/>
      <c r="C13" s="381"/>
      <c r="D13" s="381"/>
      <c r="E13" s="381"/>
      <c r="F13" s="383"/>
    </row>
    <row r="14" spans="2:6" ht="22.5" customHeight="1" thickBot="1" x14ac:dyDescent="0.35">
      <c r="B14" s="227" t="s">
        <v>148</v>
      </c>
      <c r="C14" s="228"/>
      <c r="D14" s="228"/>
      <c r="E14" s="228"/>
      <c r="F14" s="257"/>
    </row>
    <row r="15" spans="2:6" ht="15.75" x14ac:dyDescent="0.25">
      <c r="B15" s="229" t="s">
        <v>149</v>
      </c>
      <c r="C15" s="210"/>
      <c r="D15" s="210"/>
      <c r="E15" s="210"/>
      <c r="F15" s="258"/>
    </row>
    <row r="16" spans="2:6" ht="18" customHeight="1" x14ac:dyDescent="0.25">
      <c r="B16" s="230" t="s">
        <v>0</v>
      </c>
      <c r="C16" s="231">
        <f>RECEIPTS!D9</f>
        <v>0</v>
      </c>
      <c r="D16" s="232"/>
      <c r="E16" s="233">
        <f>C16</f>
        <v>0</v>
      </c>
      <c r="F16" s="40"/>
    </row>
    <row r="17" spans="2:6" ht="18" customHeight="1" x14ac:dyDescent="0.25">
      <c r="B17" s="234" t="s">
        <v>150</v>
      </c>
      <c r="C17" s="235"/>
      <c r="D17" s="236">
        <f>RECEIPTS!E10</f>
        <v>0</v>
      </c>
      <c r="E17" s="237">
        <f>D17</f>
        <v>0</v>
      </c>
      <c r="F17" s="41"/>
    </row>
    <row r="18" spans="2:6" ht="18" customHeight="1" x14ac:dyDescent="0.25">
      <c r="B18" s="238" t="s">
        <v>151</v>
      </c>
      <c r="C18" s="239">
        <f>SUM(C16:C17)</f>
        <v>0</v>
      </c>
      <c r="D18" s="239">
        <f>SUM(D16:D17)</f>
        <v>0</v>
      </c>
      <c r="E18" s="239">
        <f>SUM(E16:E17)</f>
        <v>0</v>
      </c>
      <c r="F18" s="259">
        <f>SUM(F16:F17)</f>
        <v>0</v>
      </c>
    </row>
    <row r="19" spans="2:6" ht="18" customHeight="1" x14ac:dyDescent="0.25">
      <c r="B19" s="240" t="s">
        <v>1</v>
      </c>
      <c r="C19" s="241">
        <f>RECEIPTS!D19</f>
        <v>0</v>
      </c>
      <c r="D19" s="233">
        <f>RECEIPTS!E19</f>
        <v>0</v>
      </c>
      <c r="E19" s="233">
        <f>SUM(C19:D19)</f>
        <v>0</v>
      </c>
      <c r="F19" s="43"/>
    </row>
    <row r="20" spans="2:6" ht="18" customHeight="1" x14ac:dyDescent="0.25">
      <c r="B20" s="242" t="s">
        <v>2</v>
      </c>
      <c r="C20" s="243">
        <f>RECEIPTS!D25</f>
        <v>0</v>
      </c>
      <c r="D20" s="243">
        <f>RECEIPTS!E25</f>
        <v>0</v>
      </c>
      <c r="E20" s="243">
        <f t="shared" ref="E20:E25" si="0">SUM(C20:D20)</f>
        <v>0</v>
      </c>
      <c r="F20" s="44"/>
    </row>
    <row r="21" spans="2:6" ht="18" customHeight="1" x14ac:dyDescent="0.25">
      <c r="B21" s="242" t="s">
        <v>105</v>
      </c>
      <c r="C21" s="243">
        <f>RECEIPTS!D32</f>
        <v>0</v>
      </c>
      <c r="D21" s="243">
        <f>RECEIPTS!E32</f>
        <v>0</v>
      </c>
      <c r="E21" s="243">
        <f t="shared" si="0"/>
        <v>0</v>
      </c>
      <c r="F21" s="44"/>
    </row>
    <row r="22" spans="2:6" ht="18" customHeight="1" x14ac:dyDescent="0.25">
      <c r="B22" s="244" t="s">
        <v>3</v>
      </c>
      <c r="C22" s="243">
        <f>RECEIPTS!D38</f>
        <v>0</v>
      </c>
      <c r="D22" s="243">
        <f>RECEIPTS!E38</f>
        <v>0</v>
      </c>
      <c r="E22" s="243">
        <f t="shared" si="0"/>
        <v>0</v>
      </c>
      <c r="F22" s="44"/>
    </row>
    <row r="23" spans="2:6" ht="18" customHeight="1" x14ac:dyDescent="0.25">
      <c r="B23" s="244" t="s">
        <v>200</v>
      </c>
      <c r="C23" s="243">
        <f>RECEIPTS!D43</f>
        <v>0</v>
      </c>
      <c r="D23" s="243">
        <f>RECEIPTS!E43</f>
        <v>0</v>
      </c>
      <c r="E23" s="243">
        <f t="shared" si="0"/>
        <v>0</v>
      </c>
      <c r="F23" s="351"/>
    </row>
    <row r="24" spans="2:6" ht="18" customHeight="1" x14ac:dyDescent="0.25">
      <c r="B24" s="242" t="s">
        <v>152</v>
      </c>
      <c r="C24" s="246">
        <f>SUM(C18:C23)</f>
        <v>0</v>
      </c>
      <c r="D24" s="246">
        <f>SUM(D18:D23)</f>
        <v>0</v>
      </c>
      <c r="E24" s="246">
        <f>IF(SUM(E18:E23)&lt;&gt;SUM(C24:D24),"ERROR",SUM(E18:E23))</f>
        <v>0</v>
      </c>
      <c r="F24" s="260">
        <f>SUM(F18:F23)</f>
        <v>0</v>
      </c>
    </row>
    <row r="25" spans="2:6" ht="18" customHeight="1" x14ac:dyDescent="0.25">
      <c r="B25" s="242" t="s">
        <v>4</v>
      </c>
      <c r="C25" s="246">
        <f>RECEIPTS!D47</f>
        <v>0</v>
      </c>
      <c r="D25" s="246">
        <f>RECEIPTS!E47</f>
        <v>0</v>
      </c>
      <c r="E25" s="243">
        <f t="shared" si="0"/>
        <v>0</v>
      </c>
      <c r="F25" s="44"/>
    </row>
    <row r="26" spans="2:6" ht="18" customHeight="1" x14ac:dyDescent="0.25">
      <c r="B26" s="247" t="s">
        <v>15</v>
      </c>
      <c r="C26" s="248">
        <f>RECEIPTS!D49</f>
        <v>0</v>
      </c>
      <c r="D26" s="248">
        <f>RECEIPTS!E49</f>
        <v>0</v>
      </c>
      <c r="E26" s="248">
        <f>SUM(C26:D26)</f>
        <v>0</v>
      </c>
      <c r="F26" s="264"/>
    </row>
    <row r="27" spans="2:6" ht="22.5" customHeight="1" thickBot="1" x14ac:dyDescent="0.35">
      <c r="B27" s="249" t="s">
        <v>153</v>
      </c>
      <c r="C27" s="250">
        <f>SUM(C24:C26)</f>
        <v>0</v>
      </c>
      <c r="D27" s="250">
        <f>SUM(D24:D26)</f>
        <v>0</v>
      </c>
      <c r="E27" s="250">
        <f>SUM(C27:D27)</f>
        <v>0</v>
      </c>
      <c r="F27" s="261">
        <f>SUM(F24:F26)</f>
        <v>0</v>
      </c>
    </row>
    <row r="28" spans="2:6" ht="19.5" thickBot="1" x14ac:dyDescent="0.35">
      <c r="B28" s="227" t="s">
        <v>155</v>
      </c>
      <c r="C28" s="251"/>
      <c r="D28" s="251"/>
      <c r="E28" s="251"/>
      <c r="F28" s="262"/>
    </row>
    <row r="29" spans="2:6" ht="18" customHeight="1" x14ac:dyDescent="0.25">
      <c r="B29" s="252" t="s">
        <v>10</v>
      </c>
      <c r="C29" s="253">
        <f>DISBURSEMENTS!D15</f>
        <v>0</v>
      </c>
      <c r="D29" s="253">
        <f>DISBURSEMENTS!E15</f>
        <v>0</v>
      </c>
      <c r="E29" s="253">
        <f>DISBURSEMENTS!G15</f>
        <v>0</v>
      </c>
      <c r="F29" s="45"/>
    </row>
    <row r="30" spans="2:6" ht="18" customHeight="1" x14ac:dyDescent="0.25">
      <c r="B30" s="242" t="s">
        <v>11</v>
      </c>
      <c r="C30" s="243">
        <f>DISBURSEMENTS!D26</f>
        <v>0</v>
      </c>
      <c r="D30" s="243">
        <f>DISBURSEMENTS!E26</f>
        <v>0</v>
      </c>
      <c r="E30" s="243">
        <f>DISBURSEMENTS!G26</f>
        <v>0</v>
      </c>
      <c r="F30" s="46"/>
    </row>
    <row r="31" spans="2:6" ht="18" customHeight="1" x14ac:dyDescent="0.25">
      <c r="B31" s="242" t="s">
        <v>12</v>
      </c>
      <c r="C31" s="243">
        <f>DISBURSEMENTS!D32</f>
        <v>0</v>
      </c>
      <c r="D31" s="243">
        <f>DISBURSEMENTS!E32</f>
        <v>0</v>
      </c>
      <c r="E31" s="243">
        <f>DISBURSEMENTS!G32</f>
        <v>0</v>
      </c>
      <c r="F31" s="46"/>
    </row>
    <row r="32" spans="2:6" ht="18" customHeight="1" x14ac:dyDescent="0.25">
      <c r="B32" s="242" t="s">
        <v>112</v>
      </c>
      <c r="C32" s="243">
        <f>DISBURSEMENTS!D37</f>
        <v>0</v>
      </c>
      <c r="D32" s="243">
        <f>DISBURSEMENTS!E37</f>
        <v>0</v>
      </c>
      <c r="E32" s="243">
        <f>DISBURSEMENTS!G37</f>
        <v>0</v>
      </c>
      <c r="F32" s="46"/>
    </row>
    <row r="33" spans="2:6" ht="18" customHeight="1" x14ac:dyDescent="0.25">
      <c r="B33" s="242" t="s">
        <v>13</v>
      </c>
      <c r="C33" s="243">
        <f>DISBURSEMENTS!D48</f>
        <v>0</v>
      </c>
      <c r="D33" s="243">
        <f>DISBURSEMENTS!E48</f>
        <v>0</v>
      </c>
      <c r="E33" s="243">
        <f>DISBURSEMENTS!G48</f>
        <v>0</v>
      </c>
      <c r="F33" s="46"/>
    </row>
    <row r="34" spans="2:6" ht="18" customHeight="1" x14ac:dyDescent="0.25">
      <c r="B34" s="242" t="s">
        <v>84</v>
      </c>
      <c r="C34" s="243">
        <f>DISBURSEMENTS!D56</f>
        <v>0</v>
      </c>
      <c r="D34" s="243">
        <f>DISBURSEMENTS!E56</f>
        <v>0</v>
      </c>
      <c r="E34" s="243">
        <f>DISBURSEMENTS!G56</f>
        <v>0</v>
      </c>
      <c r="F34" s="46"/>
    </row>
    <row r="35" spans="2:6" ht="18" customHeight="1" x14ac:dyDescent="0.25">
      <c r="B35" s="244" t="s">
        <v>14</v>
      </c>
      <c r="C35" s="245">
        <f>DISBURSEMENTS!D62</f>
        <v>0</v>
      </c>
      <c r="D35" s="245">
        <f>DISBURSEMENTS!E62</f>
        <v>0</v>
      </c>
      <c r="E35" s="245">
        <f>DISBURSEMENTS!G62</f>
        <v>0</v>
      </c>
      <c r="F35" s="47"/>
    </row>
    <row r="36" spans="2:6" ht="18" customHeight="1" x14ac:dyDescent="0.25">
      <c r="B36" s="242" t="s">
        <v>154</v>
      </c>
      <c r="C36" s="246">
        <f>SUM(C29:C35)</f>
        <v>0</v>
      </c>
      <c r="D36" s="246">
        <f>SUM(D29:D35)</f>
        <v>0</v>
      </c>
      <c r="E36" s="246">
        <f>SUM(E29:E35)</f>
        <v>0</v>
      </c>
      <c r="F36" s="260">
        <f>SUM(F29:F35)</f>
        <v>0</v>
      </c>
    </row>
    <row r="37" spans="2:6" ht="18" customHeight="1" x14ac:dyDescent="0.25">
      <c r="B37" s="254" t="s">
        <v>35</v>
      </c>
      <c r="C37" s="237">
        <f>DISBURSEMENTS!D68</f>
        <v>0</v>
      </c>
      <c r="D37" s="237">
        <f>DISBURSEMENTS!E68</f>
        <v>0</v>
      </c>
      <c r="E37" s="237">
        <f>SUM(C37:D37)</f>
        <v>0</v>
      </c>
      <c r="F37" s="265"/>
    </row>
    <row r="38" spans="2:6" ht="19.5" thickBot="1" x14ac:dyDescent="0.35">
      <c r="B38" s="249" t="s">
        <v>156</v>
      </c>
      <c r="C38" s="250">
        <f>SUM(C36:C37)</f>
        <v>0</v>
      </c>
      <c r="D38" s="250">
        <f t="shared" ref="D38" si="1">SUM(D36:D37)</f>
        <v>0</v>
      </c>
      <c r="E38" s="250">
        <f t="shared" ref="E38:F38" si="2">SUM(E36:E37)</f>
        <v>0</v>
      </c>
      <c r="F38" s="261">
        <f t="shared" si="2"/>
        <v>0</v>
      </c>
    </row>
    <row r="39" spans="2:6" ht="36.75" customHeight="1" thickBot="1" x14ac:dyDescent="0.3">
      <c r="B39" s="255" t="s">
        <v>157</v>
      </c>
      <c r="C39" s="256">
        <f>C27-C38</f>
        <v>0</v>
      </c>
      <c r="D39" s="256">
        <f>D27-D38</f>
        <v>0</v>
      </c>
      <c r="E39" s="256">
        <f>E27-E38</f>
        <v>0</v>
      </c>
      <c r="F39" s="263">
        <f>F27-F38</f>
        <v>0</v>
      </c>
    </row>
    <row r="40" spans="2:6" ht="27" customHeight="1" x14ac:dyDescent="0.3">
      <c r="B40" s="270" t="s">
        <v>158</v>
      </c>
      <c r="C40" s="272"/>
      <c r="D40" s="272"/>
      <c r="E40" s="271">
        <f>SUM(C40:D40)</f>
        <v>0</v>
      </c>
      <c r="F40" s="273"/>
    </row>
    <row r="41" spans="2:6" ht="27" customHeight="1" thickBot="1" x14ac:dyDescent="0.35">
      <c r="B41" s="16" t="s">
        <v>159</v>
      </c>
      <c r="C41" s="3">
        <f>C40+C39</f>
        <v>0</v>
      </c>
      <c r="D41" s="3">
        <f t="shared" ref="D41:F41" si="3">D40+D39</f>
        <v>0</v>
      </c>
      <c r="E41" s="3">
        <f t="shared" si="3"/>
        <v>0</v>
      </c>
      <c r="F41" s="261">
        <f t="shared" si="3"/>
        <v>0</v>
      </c>
    </row>
    <row r="42" spans="2:6" ht="18" customHeight="1" x14ac:dyDescent="0.25">
      <c r="B42" s="266"/>
      <c r="C42" s="267"/>
      <c r="D42" s="267"/>
      <c r="E42" s="267"/>
      <c r="F42" s="268"/>
    </row>
    <row r="43" spans="2:6" ht="18.75" x14ac:dyDescent="0.3">
      <c r="B43" s="269" t="s">
        <v>122</v>
      </c>
      <c r="C43" s="10"/>
      <c r="D43" s="10"/>
      <c r="E43" s="10"/>
      <c r="F43" s="1"/>
    </row>
    <row r="44" spans="2:6" ht="21.75" customHeight="1" x14ac:dyDescent="0.25">
      <c r="B44" s="301" t="s">
        <v>144</v>
      </c>
      <c r="C44" s="302" t="s">
        <v>203</v>
      </c>
      <c r="D44" s="302" t="s">
        <v>204</v>
      </c>
      <c r="E44" s="370" t="s">
        <v>145</v>
      </c>
      <c r="F44" s="371"/>
    </row>
    <row r="45" spans="2:6" ht="28.5" customHeight="1" thickBot="1" x14ac:dyDescent="0.3">
      <c r="B45" s="334">
        <f>DEBT!$F$29</f>
        <v>0</v>
      </c>
      <c r="C45" s="335">
        <f>DEBT!$H$29</f>
        <v>0</v>
      </c>
      <c r="D45" s="335">
        <f>DEBT!I29</f>
        <v>0</v>
      </c>
      <c r="E45" s="372">
        <f>B45-C45</f>
        <v>0</v>
      </c>
      <c r="F45" s="373"/>
    </row>
    <row r="46" spans="2:6" x14ac:dyDescent="0.25">
      <c r="B46" s="266"/>
      <c r="C46" s="267"/>
      <c r="D46" s="267"/>
      <c r="E46" s="267"/>
      <c r="F46" s="268"/>
    </row>
    <row r="47" spans="2:6" ht="18.75" customHeight="1" x14ac:dyDescent="0.3">
      <c r="B47" s="374" t="s">
        <v>146</v>
      </c>
      <c r="C47" s="375"/>
      <c r="D47" s="375"/>
      <c r="E47" s="375"/>
      <c r="F47" s="376"/>
    </row>
    <row r="48" spans="2:6" ht="21" x14ac:dyDescent="0.35">
      <c r="B48" s="377" t="s">
        <v>147</v>
      </c>
      <c r="C48" s="378"/>
      <c r="D48" s="378"/>
      <c r="E48" s="378"/>
      <c r="F48" s="379"/>
    </row>
    <row r="49" spans="2:6" ht="15" customHeight="1" x14ac:dyDescent="0.25">
      <c r="B49" s="357" t="s">
        <v>178</v>
      </c>
      <c r="C49" s="358"/>
      <c r="D49" s="364" t="s">
        <v>179</v>
      </c>
      <c r="E49" s="365"/>
      <c r="F49" s="366"/>
    </row>
    <row r="50" spans="2:6" ht="27" customHeight="1" x14ac:dyDescent="0.35">
      <c r="B50" s="359"/>
      <c r="C50" s="360"/>
      <c r="D50" s="361"/>
      <c r="E50" s="362"/>
      <c r="F50" s="363"/>
    </row>
    <row r="51" spans="2:6" ht="15.75" x14ac:dyDescent="0.25">
      <c r="B51" s="326" t="s">
        <v>180</v>
      </c>
      <c r="C51" s="10"/>
      <c r="D51" s="327" t="s">
        <v>181</v>
      </c>
      <c r="E51" s="10"/>
      <c r="F51" s="1"/>
    </row>
    <row r="52" spans="2:6" ht="27" customHeight="1" thickBot="1" x14ac:dyDescent="0.4">
      <c r="B52" s="35"/>
      <c r="C52" s="11"/>
      <c r="D52" s="367"/>
      <c r="E52" s="368"/>
      <c r="F52" s="369"/>
    </row>
    <row r="53" spans="2:6" x14ac:dyDescent="0.25"/>
  </sheetData>
  <sheetProtection password="F4ED" sheet="1" objects="1" scenarios="1"/>
  <mergeCells count="14">
    <mergeCell ref="E44:F44"/>
    <mergeCell ref="E45:F45"/>
    <mergeCell ref="B47:F47"/>
    <mergeCell ref="B48:F48"/>
    <mergeCell ref="C12:C13"/>
    <mergeCell ref="D12:D13"/>
    <mergeCell ref="E12:E13"/>
    <mergeCell ref="F12:F13"/>
    <mergeCell ref="B12:B13"/>
    <mergeCell ref="B49:C49"/>
    <mergeCell ref="B50:C50"/>
    <mergeCell ref="D50:F50"/>
    <mergeCell ref="D49:F49"/>
    <mergeCell ref="D52:F52"/>
  </mergeCells>
  <printOptions horizontalCentered="1"/>
  <pageMargins left="0.7" right="0.7" top="0.75" bottom="0.75" header="0.3" footer="0.3"/>
  <pageSetup scale="5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Start!$A$2:$A$6</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8000"/>
    <pageSetUpPr fitToPage="1"/>
  </sheetPr>
  <dimension ref="A1:H96"/>
  <sheetViews>
    <sheetView showGridLines="0" zoomScale="90" zoomScaleNormal="90" workbookViewId="0">
      <selection activeCell="D9" sqref="D9"/>
    </sheetView>
  </sheetViews>
  <sheetFormatPr defaultColWidth="0" defaultRowHeight="15" zeroHeight="1" x14ac:dyDescent="0.25"/>
  <cols>
    <col min="1" max="1" width="1.7109375" customWidth="1"/>
    <col min="2" max="2" width="5.7109375" customWidth="1"/>
    <col min="3" max="3" width="51" customWidth="1"/>
    <col min="4" max="5" width="22.5703125" customWidth="1"/>
    <col min="6" max="6" width="2.5703125" customWidth="1"/>
    <col min="7" max="7" width="22.5703125" customWidth="1"/>
    <col min="8" max="8" width="1.7109375" customWidth="1"/>
    <col min="9" max="16384" width="9.140625" hidden="1"/>
  </cols>
  <sheetData>
    <row r="1" spans="2:7" ht="9" customHeight="1" thickBot="1" x14ac:dyDescent="0.3"/>
    <row r="2" spans="2:7" ht="18.75" x14ac:dyDescent="0.3">
      <c r="B2" s="386" t="s">
        <v>208</v>
      </c>
      <c r="C2" s="387"/>
      <c r="D2" s="89"/>
      <c r="E2" s="90"/>
      <c r="F2" s="90"/>
      <c r="G2" s="129" t="str">
        <f>IF(SUMMARY!$B$10="","",SUMMARY!$B$10)</f>
        <v/>
      </c>
    </row>
    <row r="3" spans="2:7" ht="15" customHeight="1" x14ac:dyDescent="0.3">
      <c r="B3" s="131"/>
      <c r="C3" s="132"/>
      <c r="D3" s="95"/>
      <c r="E3" s="92"/>
      <c r="F3" s="92"/>
      <c r="G3" s="130" t="str">
        <f>CONCATENATE("FY",SUMMARY!$B$5)</f>
        <v>FY2022 - 2023</v>
      </c>
    </row>
    <row r="4" spans="2:7" ht="15" customHeight="1" x14ac:dyDescent="0.3">
      <c r="B4" s="91"/>
      <c r="C4" s="388" t="s">
        <v>160</v>
      </c>
      <c r="D4" s="388"/>
      <c r="E4" s="388"/>
      <c r="F4" s="92"/>
      <c r="G4" s="1"/>
    </row>
    <row r="5" spans="2:7" x14ac:dyDescent="0.25">
      <c r="B5" s="93"/>
      <c r="C5" s="94"/>
      <c r="D5" s="95"/>
      <c r="E5" s="95"/>
      <c r="F5" s="95"/>
      <c r="G5" s="96"/>
    </row>
    <row r="6" spans="2:7" ht="54" customHeight="1" x14ac:dyDescent="0.25">
      <c r="B6" s="133" t="s">
        <v>183</v>
      </c>
      <c r="C6" s="328" t="s">
        <v>184</v>
      </c>
      <c r="D6" s="329" t="s">
        <v>185</v>
      </c>
      <c r="E6" s="328" t="s">
        <v>186</v>
      </c>
      <c r="F6" s="134"/>
      <c r="G6" s="329" t="s">
        <v>187</v>
      </c>
    </row>
    <row r="7" spans="2:7" ht="6" customHeight="1" x14ac:dyDescent="0.25">
      <c r="B7" s="161"/>
      <c r="C7" s="162"/>
      <c r="D7" s="159"/>
      <c r="E7" s="159"/>
      <c r="F7" s="157"/>
      <c r="G7" s="160"/>
    </row>
    <row r="8" spans="2:7" ht="15.75" x14ac:dyDescent="0.25">
      <c r="B8" s="135">
        <v>1</v>
      </c>
      <c r="C8" s="136" t="s">
        <v>56</v>
      </c>
      <c r="D8" s="97"/>
      <c r="E8" s="72"/>
      <c r="F8" s="39"/>
      <c r="G8" s="158"/>
    </row>
    <row r="9" spans="2:7" ht="15.75" x14ac:dyDescent="0.25">
      <c r="B9" s="137">
        <v>2</v>
      </c>
      <c r="C9" s="138" t="s">
        <v>61</v>
      </c>
      <c r="D9" s="100"/>
      <c r="E9" s="100"/>
      <c r="F9" s="2"/>
      <c r="G9" s="105">
        <f>SUM(D9,E9)</f>
        <v>0</v>
      </c>
    </row>
    <row r="10" spans="2:7" ht="15.75" x14ac:dyDescent="0.25">
      <c r="B10" s="139">
        <v>3</v>
      </c>
      <c r="C10" s="140" t="s">
        <v>57</v>
      </c>
      <c r="D10" s="101"/>
      <c r="E10" s="101"/>
      <c r="F10" s="2"/>
      <c r="G10" s="106">
        <f t="shared" ref="G10:G56" si="0">SUM(D10,E10)</f>
        <v>0</v>
      </c>
    </row>
    <row r="11" spans="2:7" ht="15.75" x14ac:dyDescent="0.25">
      <c r="B11" s="139">
        <v>4</v>
      </c>
      <c r="C11" s="140" t="s">
        <v>58</v>
      </c>
      <c r="D11" s="101"/>
      <c r="E11" s="101"/>
      <c r="F11" s="2"/>
      <c r="G11" s="106">
        <f t="shared" si="0"/>
        <v>0</v>
      </c>
    </row>
    <row r="12" spans="2:7" ht="15.75" x14ac:dyDescent="0.25">
      <c r="B12" s="139">
        <v>5</v>
      </c>
      <c r="C12" s="140" t="s">
        <v>59</v>
      </c>
      <c r="D12" s="101"/>
      <c r="E12" s="101"/>
      <c r="F12" s="2"/>
      <c r="G12" s="106">
        <f t="shared" si="0"/>
        <v>0</v>
      </c>
    </row>
    <row r="13" spans="2:7" ht="15.75" x14ac:dyDescent="0.25">
      <c r="B13" s="141">
        <v>6</v>
      </c>
      <c r="C13" s="142" t="s">
        <v>68</v>
      </c>
      <c r="D13" s="102"/>
      <c r="E13" s="102"/>
      <c r="F13" s="2"/>
      <c r="G13" s="107">
        <f t="shared" si="0"/>
        <v>0</v>
      </c>
    </row>
    <row r="14" spans="2:7" ht="15.75" x14ac:dyDescent="0.25">
      <c r="B14" s="141">
        <v>7</v>
      </c>
      <c r="C14" s="142" t="s">
        <v>176</v>
      </c>
      <c r="D14" s="102"/>
      <c r="E14" s="102"/>
      <c r="F14" s="2"/>
      <c r="G14" s="107">
        <f t="shared" si="0"/>
        <v>0</v>
      </c>
    </row>
    <row r="15" spans="2:7" ht="15.75" x14ac:dyDescent="0.25">
      <c r="B15" s="135">
        <v>8</v>
      </c>
      <c r="C15" s="136" t="s">
        <v>60</v>
      </c>
      <c r="D15" s="103">
        <f>SUM(D9:D14)</f>
        <v>0</v>
      </c>
      <c r="E15" s="104">
        <f>SUM(E9:E14)</f>
        <v>0</v>
      </c>
      <c r="F15" s="2"/>
      <c r="G15" s="108">
        <f t="shared" si="0"/>
        <v>0</v>
      </c>
    </row>
    <row r="16" spans="2:7" ht="6" customHeight="1" x14ac:dyDescent="0.25">
      <c r="B16" s="50"/>
      <c r="C16" s="51"/>
      <c r="D16" s="52"/>
      <c r="E16" s="56"/>
      <c r="F16" s="39"/>
      <c r="G16" s="49"/>
    </row>
    <row r="17" spans="2:7" ht="15.75" x14ac:dyDescent="0.25">
      <c r="B17" s="135">
        <v>9</v>
      </c>
      <c r="C17" s="136" t="s">
        <v>62</v>
      </c>
      <c r="D17" s="53"/>
      <c r="E17" s="54"/>
      <c r="F17" s="39"/>
      <c r="G17" s="55"/>
    </row>
    <row r="18" spans="2:7" ht="15.75" x14ac:dyDescent="0.25">
      <c r="B18" s="137">
        <v>10</v>
      </c>
      <c r="C18" s="138" t="s">
        <v>64</v>
      </c>
      <c r="D18" s="109"/>
      <c r="E18" s="109"/>
      <c r="F18" s="2"/>
      <c r="G18" s="112">
        <f t="shared" si="0"/>
        <v>0</v>
      </c>
    </row>
    <row r="19" spans="2:7" ht="15.75" x14ac:dyDescent="0.25">
      <c r="B19" s="139">
        <v>11</v>
      </c>
      <c r="C19" s="140" t="s">
        <v>63</v>
      </c>
      <c r="D19" s="101"/>
      <c r="E19" s="101"/>
      <c r="F19" s="2"/>
      <c r="G19" s="106">
        <f t="shared" si="0"/>
        <v>0</v>
      </c>
    </row>
    <row r="20" spans="2:7" ht="15.75" x14ac:dyDescent="0.25">
      <c r="B20" s="141">
        <v>12</v>
      </c>
      <c r="C20" s="140" t="s">
        <v>65</v>
      </c>
      <c r="D20" s="101"/>
      <c r="E20" s="101"/>
      <c r="F20" s="2"/>
      <c r="G20" s="106">
        <f t="shared" si="0"/>
        <v>0</v>
      </c>
    </row>
    <row r="21" spans="2:7" ht="15.75" x14ac:dyDescent="0.25">
      <c r="B21" s="141">
        <v>13</v>
      </c>
      <c r="C21" s="140" t="s">
        <v>106</v>
      </c>
      <c r="D21" s="101"/>
      <c r="E21" s="101"/>
      <c r="F21" s="2"/>
      <c r="G21" s="106">
        <f t="shared" si="0"/>
        <v>0</v>
      </c>
    </row>
    <row r="22" spans="2:7" ht="15.75" x14ac:dyDescent="0.25">
      <c r="B22" s="139">
        <v>14</v>
      </c>
      <c r="C22" s="140" t="s">
        <v>59</v>
      </c>
      <c r="D22" s="101"/>
      <c r="E22" s="101"/>
      <c r="F22" s="2"/>
      <c r="G22" s="106">
        <f t="shared" si="0"/>
        <v>0</v>
      </c>
    </row>
    <row r="23" spans="2:7" ht="15.75" x14ac:dyDescent="0.25">
      <c r="B23" s="139">
        <v>15</v>
      </c>
      <c r="C23" s="140" t="s">
        <v>66</v>
      </c>
      <c r="D23" s="101"/>
      <c r="E23" s="101"/>
      <c r="F23" s="2"/>
      <c r="G23" s="106">
        <f t="shared" si="0"/>
        <v>0</v>
      </c>
    </row>
    <row r="24" spans="2:7" ht="15.75" x14ac:dyDescent="0.25">
      <c r="B24" s="141">
        <v>16</v>
      </c>
      <c r="C24" s="142" t="s">
        <v>67</v>
      </c>
      <c r="D24" s="102"/>
      <c r="E24" s="102"/>
      <c r="F24" s="2"/>
      <c r="G24" s="107">
        <f t="shared" si="0"/>
        <v>0</v>
      </c>
    </row>
    <row r="25" spans="2:7" ht="15.75" x14ac:dyDescent="0.25">
      <c r="B25" s="141">
        <v>17</v>
      </c>
      <c r="C25" s="142" t="s">
        <v>174</v>
      </c>
      <c r="D25" s="102"/>
      <c r="E25" s="102"/>
      <c r="F25" s="2"/>
      <c r="G25" s="107">
        <f t="shared" si="0"/>
        <v>0</v>
      </c>
    </row>
    <row r="26" spans="2:7" ht="15.75" x14ac:dyDescent="0.25">
      <c r="B26" s="135">
        <v>18</v>
      </c>
      <c r="C26" s="136" t="s">
        <v>173</v>
      </c>
      <c r="D26" s="110">
        <f>SUM(D18:D25)</f>
        <v>0</v>
      </c>
      <c r="E26" s="111">
        <f>SUM(E18:E25)</f>
        <v>0</v>
      </c>
      <c r="F26" s="2"/>
      <c r="G26" s="113">
        <f t="shared" si="0"/>
        <v>0</v>
      </c>
    </row>
    <row r="27" spans="2:7" ht="6" customHeight="1" x14ac:dyDescent="0.25">
      <c r="B27" s="57"/>
      <c r="C27" s="58"/>
      <c r="D27" s="59"/>
      <c r="E27" s="59"/>
      <c r="F27" s="39"/>
      <c r="G27" s="49"/>
    </row>
    <row r="28" spans="2:7" ht="15.75" x14ac:dyDescent="0.25">
      <c r="B28" s="135">
        <v>19</v>
      </c>
      <c r="C28" s="136" t="s">
        <v>69</v>
      </c>
      <c r="D28" s="60"/>
      <c r="E28" s="61"/>
      <c r="F28" s="39"/>
      <c r="G28" s="62"/>
    </row>
    <row r="29" spans="2:7" ht="15.75" x14ac:dyDescent="0.25">
      <c r="B29" s="137">
        <v>20</v>
      </c>
      <c r="C29" s="138" t="s">
        <v>70</v>
      </c>
      <c r="D29" s="109"/>
      <c r="E29" s="109"/>
      <c r="F29" s="2"/>
      <c r="G29" s="116">
        <f t="shared" si="0"/>
        <v>0</v>
      </c>
    </row>
    <row r="30" spans="2:7" ht="15.75" x14ac:dyDescent="0.25">
      <c r="B30" s="145">
        <v>21</v>
      </c>
      <c r="C30" s="146" t="s">
        <v>71</v>
      </c>
      <c r="D30" s="125"/>
      <c r="E30" s="125"/>
      <c r="F30" s="2"/>
      <c r="G30" s="126">
        <f t="shared" si="0"/>
        <v>0</v>
      </c>
    </row>
    <row r="31" spans="2:7" ht="15.75" x14ac:dyDescent="0.25">
      <c r="B31" s="141">
        <v>22</v>
      </c>
      <c r="C31" s="142" t="s">
        <v>175</v>
      </c>
      <c r="D31" s="102"/>
      <c r="E31" s="102"/>
      <c r="F31" s="2"/>
      <c r="G31" s="117">
        <f t="shared" si="0"/>
        <v>0</v>
      </c>
    </row>
    <row r="32" spans="2:7" ht="15.75" x14ac:dyDescent="0.25">
      <c r="B32" s="135">
        <v>23</v>
      </c>
      <c r="C32" s="136" t="s">
        <v>72</v>
      </c>
      <c r="D32" s="114">
        <f>SUM(D29:D31)</f>
        <v>0</v>
      </c>
      <c r="E32" s="115">
        <f>SUM(E29:E31)</f>
        <v>0</v>
      </c>
      <c r="F32" s="2"/>
      <c r="G32" s="118">
        <f t="shared" si="0"/>
        <v>0</v>
      </c>
    </row>
    <row r="33" spans="2:7" ht="6" customHeight="1" x14ac:dyDescent="0.25">
      <c r="B33" s="57"/>
      <c r="C33" s="38"/>
      <c r="D33" s="48"/>
      <c r="E33" s="48"/>
      <c r="F33" s="39"/>
      <c r="G33" s="71"/>
    </row>
    <row r="34" spans="2:7" ht="15.75" x14ac:dyDescent="0.25">
      <c r="B34" s="135">
        <v>24</v>
      </c>
      <c r="C34" s="136" t="s">
        <v>107</v>
      </c>
      <c r="D34" s="60"/>
      <c r="E34" s="61"/>
      <c r="F34" s="39"/>
      <c r="G34" s="62"/>
    </row>
    <row r="35" spans="2:7" ht="15.75" x14ac:dyDescent="0.25">
      <c r="B35" s="137">
        <v>25</v>
      </c>
      <c r="C35" s="138" t="s">
        <v>161</v>
      </c>
      <c r="D35" s="109"/>
      <c r="E35" s="109"/>
      <c r="F35" s="2"/>
      <c r="G35" s="116">
        <f t="shared" ref="G35:G37" si="1">SUM(D35,E35)</f>
        <v>0</v>
      </c>
    </row>
    <row r="36" spans="2:7" ht="15.75" x14ac:dyDescent="0.25">
      <c r="B36" s="141">
        <v>26</v>
      </c>
      <c r="C36" s="142" t="s">
        <v>162</v>
      </c>
      <c r="D36" s="102"/>
      <c r="E36" s="102"/>
      <c r="F36" s="2"/>
      <c r="G36" s="117">
        <f t="shared" si="1"/>
        <v>0</v>
      </c>
    </row>
    <row r="37" spans="2:7" ht="15.75" x14ac:dyDescent="0.25">
      <c r="B37" s="135">
        <v>27</v>
      </c>
      <c r="C37" s="136" t="s">
        <v>108</v>
      </c>
      <c r="D37" s="114">
        <f>SUM(D35:D36)</f>
        <v>0</v>
      </c>
      <c r="E37" s="115">
        <f>SUM(E35:E36)</f>
        <v>0</v>
      </c>
      <c r="F37" s="2"/>
      <c r="G37" s="118">
        <f t="shared" si="1"/>
        <v>0</v>
      </c>
    </row>
    <row r="38" spans="2:7" ht="6" customHeight="1" x14ac:dyDescent="0.25">
      <c r="B38" s="57"/>
      <c r="C38" s="38"/>
      <c r="D38" s="48"/>
      <c r="E38" s="48"/>
      <c r="F38" s="39"/>
      <c r="G38" s="71"/>
    </row>
    <row r="39" spans="2:7" ht="15.75" x14ac:dyDescent="0.25">
      <c r="B39" s="135">
        <v>28</v>
      </c>
      <c r="C39" s="136" t="s">
        <v>189</v>
      </c>
      <c r="D39" s="53"/>
      <c r="E39" s="54"/>
      <c r="F39" s="39"/>
      <c r="G39" s="55"/>
    </row>
    <row r="40" spans="2:7" ht="15.75" x14ac:dyDescent="0.25">
      <c r="B40" s="139">
        <v>29</v>
      </c>
      <c r="C40" s="140" t="s">
        <v>73</v>
      </c>
      <c r="D40" s="101"/>
      <c r="E40" s="101"/>
      <c r="F40" s="2"/>
      <c r="G40" s="119">
        <f t="shared" si="0"/>
        <v>0</v>
      </c>
    </row>
    <row r="41" spans="2:7" ht="15.75" x14ac:dyDescent="0.25">
      <c r="B41" s="139">
        <v>30</v>
      </c>
      <c r="C41" s="140" t="s">
        <v>74</v>
      </c>
      <c r="D41" s="101"/>
      <c r="E41" s="101"/>
      <c r="F41" s="2"/>
      <c r="G41" s="119">
        <f t="shared" si="0"/>
        <v>0</v>
      </c>
    </row>
    <row r="42" spans="2:7" ht="15" customHeight="1" x14ac:dyDescent="0.25">
      <c r="B42" s="139">
        <v>31</v>
      </c>
      <c r="C42" s="140" t="s">
        <v>75</v>
      </c>
      <c r="D42" s="101"/>
      <c r="E42" s="101"/>
      <c r="F42" s="2"/>
      <c r="G42" s="119">
        <f t="shared" si="0"/>
        <v>0</v>
      </c>
    </row>
    <row r="43" spans="2:7" ht="15.75" x14ac:dyDescent="0.25">
      <c r="B43" s="139">
        <v>32</v>
      </c>
      <c r="C43" s="140" t="s">
        <v>78</v>
      </c>
      <c r="D43" s="101"/>
      <c r="E43" s="101"/>
      <c r="F43" s="2"/>
      <c r="G43" s="119">
        <f t="shared" si="0"/>
        <v>0</v>
      </c>
    </row>
    <row r="44" spans="2:7" ht="15.75" x14ac:dyDescent="0.25">
      <c r="B44" s="139">
        <v>33</v>
      </c>
      <c r="C44" s="140" t="s">
        <v>77</v>
      </c>
      <c r="D44" s="101"/>
      <c r="E44" s="101"/>
      <c r="F44" s="2"/>
      <c r="G44" s="119">
        <f t="shared" si="0"/>
        <v>0</v>
      </c>
    </row>
    <row r="45" spans="2:7" ht="15.75" x14ac:dyDescent="0.25">
      <c r="B45" s="139">
        <v>34</v>
      </c>
      <c r="C45" s="140" t="s">
        <v>76</v>
      </c>
      <c r="D45" s="101"/>
      <c r="E45" s="101"/>
      <c r="F45" s="2"/>
      <c r="G45" s="119">
        <f t="shared" si="0"/>
        <v>0</v>
      </c>
    </row>
    <row r="46" spans="2:7" ht="15.75" x14ac:dyDescent="0.25">
      <c r="B46" s="139">
        <v>35</v>
      </c>
      <c r="C46" s="140" t="s">
        <v>97</v>
      </c>
      <c r="D46" s="101"/>
      <c r="E46" s="101"/>
      <c r="F46" s="2"/>
      <c r="G46" s="119">
        <f t="shared" ref="G46" si="2">SUM(D46,E46)</f>
        <v>0</v>
      </c>
    </row>
    <row r="47" spans="2:7" ht="15.75" x14ac:dyDescent="0.25">
      <c r="B47" s="141">
        <v>36</v>
      </c>
      <c r="C47" s="142" t="s">
        <v>172</v>
      </c>
      <c r="D47" s="102"/>
      <c r="E47" s="102"/>
      <c r="F47" s="2"/>
      <c r="G47" s="117">
        <f t="shared" si="0"/>
        <v>0</v>
      </c>
    </row>
    <row r="48" spans="2:7" ht="15.75" customHeight="1" x14ac:dyDescent="0.25">
      <c r="B48" s="135">
        <v>37</v>
      </c>
      <c r="C48" s="136" t="s">
        <v>79</v>
      </c>
      <c r="D48" s="114">
        <f>SUM(D40:D47)</f>
        <v>0</v>
      </c>
      <c r="E48" s="114">
        <f>SUM(E40:E47)</f>
        <v>0</v>
      </c>
      <c r="F48" s="2"/>
      <c r="G48" s="120">
        <f t="shared" si="0"/>
        <v>0</v>
      </c>
    </row>
    <row r="49" spans="2:7" ht="6" customHeight="1" x14ac:dyDescent="0.25">
      <c r="B49" s="63"/>
      <c r="C49" s="64"/>
      <c r="D49" s="66"/>
      <c r="E49" s="68"/>
      <c r="F49" s="39"/>
      <c r="G49" s="67"/>
    </row>
    <row r="50" spans="2:7" ht="15.75" x14ac:dyDescent="0.25">
      <c r="B50" s="135">
        <v>38</v>
      </c>
      <c r="C50" s="136" t="s">
        <v>80</v>
      </c>
      <c r="D50" s="65"/>
      <c r="E50" s="69"/>
      <c r="F50" s="39"/>
      <c r="G50" s="70"/>
    </row>
    <row r="51" spans="2:7" ht="15.75" x14ac:dyDescent="0.25">
      <c r="B51" s="137">
        <v>39</v>
      </c>
      <c r="C51" s="138" t="s">
        <v>96</v>
      </c>
      <c r="D51" s="100"/>
      <c r="E51" s="100"/>
      <c r="F51" s="2"/>
      <c r="G51" s="121">
        <f>SUM(D51,E51)</f>
        <v>0</v>
      </c>
    </row>
    <row r="52" spans="2:7" ht="15.75" x14ac:dyDescent="0.25">
      <c r="B52" s="139">
        <v>40</v>
      </c>
      <c r="C52" s="140" t="s">
        <v>81</v>
      </c>
      <c r="D52" s="100"/>
      <c r="E52" s="100"/>
      <c r="F52" s="2"/>
      <c r="G52" s="121">
        <f t="shared" si="0"/>
        <v>0</v>
      </c>
    </row>
    <row r="53" spans="2:7" ht="15.75" x14ac:dyDescent="0.25">
      <c r="B53" s="139">
        <v>41</v>
      </c>
      <c r="C53" s="140" t="s">
        <v>89</v>
      </c>
      <c r="D53" s="100"/>
      <c r="E53" s="100"/>
      <c r="F53" s="2"/>
      <c r="G53" s="121">
        <f t="shared" si="0"/>
        <v>0</v>
      </c>
    </row>
    <row r="54" spans="2:7" ht="15.75" x14ac:dyDescent="0.25">
      <c r="B54" s="141">
        <v>42</v>
      </c>
      <c r="C54" s="142" t="s">
        <v>82</v>
      </c>
      <c r="D54" s="125"/>
      <c r="E54" s="125"/>
      <c r="F54" s="2"/>
      <c r="G54" s="126">
        <f t="shared" si="0"/>
        <v>0</v>
      </c>
    </row>
    <row r="55" spans="2:7" ht="15.75" x14ac:dyDescent="0.25">
      <c r="B55" s="141">
        <v>43</v>
      </c>
      <c r="C55" s="142" t="s">
        <v>195</v>
      </c>
      <c r="D55" s="102"/>
      <c r="E55" s="102"/>
      <c r="F55" s="2"/>
      <c r="G55" s="117">
        <f t="shared" si="0"/>
        <v>0</v>
      </c>
    </row>
    <row r="56" spans="2:7" ht="15.75" customHeight="1" x14ac:dyDescent="0.25">
      <c r="B56" s="135">
        <v>44</v>
      </c>
      <c r="C56" s="136" t="s">
        <v>83</v>
      </c>
      <c r="D56" s="114">
        <f>SUM(D51:D55)</f>
        <v>0</v>
      </c>
      <c r="E56" s="114">
        <f>SUM(E51:E55)</f>
        <v>0</v>
      </c>
      <c r="F56" s="2"/>
      <c r="G56" s="118">
        <f t="shared" si="0"/>
        <v>0</v>
      </c>
    </row>
    <row r="57" spans="2:7" ht="6" customHeight="1" x14ac:dyDescent="0.25">
      <c r="B57" s="63"/>
      <c r="C57" s="64"/>
      <c r="D57" s="81"/>
      <c r="E57" s="79"/>
      <c r="F57" s="39"/>
      <c r="G57" s="67"/>
    </row>
    <row r="58" spans="2:7" ht="15.75" x14ac:dyDescent="0.25">
      <c r="B58" s="135">
        <v>45</v>
      </c>
      <c r="C58" s="136" t="s">
        <v>85</v>
      </c>
      <c r="D58" s="69"/>
      <c r="E58" s="80"/>
      <c r="F58" s="39"/>
      <c r="G58" s="70"/>
    </row>
    <row r="59" spans="2:7" ht="15" customHeight="1" x14ac:dyDescent="0.25">
      <c r="B59" s="137">
        <v>46</v>
      </c>
      <c r="C59" s="138" t="s">
        <v>86</v>
      </c>
      <c r="D59" s="100"/>
      <c r="E59" s="100"/>
      <c r="F59" s="2"/>
      <c r="G59" s="121">
        <f>SUM(D59,E59)</f>
        <v>0</v>
      </c>
    </row>
    <row r="60" spans="2:7" ht="15.75" x14ac:dyDescent="0.25">
      <c r="B60" s="139">
        <v>47</v>
      </c>
      <c r="C60" s="140" t="s">
        <v>87</v>
      </c>
      <c r="D60" s="100"/>
      <c r="E60" s="100"/>
      <c r="F60" s="2"/>
      <c r="G60" s="121">
        <f t="shared" ref="G60:G62" si="3">SUM(D60,E60)</f>
        <v>0</v>
      </c>
    </row>
    <row r="61" spans="2:7" ht="15.75" x14ac:dyDescent="0.25">
      <c r="B61" s="141">
        <v>48</v>
      </c>
      <c r="C61" s="142" t="s">
        <v>88</v>
      </c>
      <c r="D61" s="102"/>
      <c r="E61" s="102"/>
      <c r="F61" s="2"/>
      <c r="G61" s="117">
        <f t="shared" si="3"/>
        <v>0</v>
      </c>
    </row>
    <row r="62" spans="2:7" ht="15.75" x14ac:dyDescent="0.25">
      <c r="B62" s="135">
        <v>49</v>
      </c>
      <c r="C62" s="136" t="s">
        <v>163</v>
      </c>
      <c r="D62" s="114">
        <f>SUM(D59:D61)</f>
        <v>0</v>
      </c>
      <c r="E62" s="114">
        <f>SUM(E59:E61)</f>
        <v>0</v>
      </c>
      <c r="F62" s="2"/>
      <c r="G62" s="118">
        <f t="shared" si="3"/>
        <v>0</v>
      </c>
    </row>
    <row r="63" spans="2:7" ht="6" customHeight="1" x14ac:dyDescent="0.25">
      <c r="B63" s="73"/>
      <c r="C63" s="74"/>
      <c r="D63" s="82"/>
      <c r="E63" s="82"/>
      <c r="F63" s="39"/>
      <c r="G63" s="75"/>
    </row>
    <row r="64" spans="2:7" x14ac:dyDescent="0.25">
      <c r="B64" s="76"/>
      <c r="C64" s="77"/>
      <c r="D64" s="80"/>
      <c r="E64" s="80"/>
      <c r="F64" s="39"/>
      <c r="G64" s="70"/>
    </row>
    <row r="65" spans="2:7" ht="15.75" x14ac:dyDescent="0.25">
      <c r="B65" s="143">
        <v>50</v>
      </c>
      <c r="C65" s="144" t="s">
        <v>90</v>
      </c>
      <c r="D65" s="122">
        <f>SUM(D62,D56,D48,D32,D26,D15,D37)</f>
        <v>0</v>
      </c>
      <c r="E65" s="123">
        <f>SUM(E62,E56,E48,E32,E26,E15,E37)</f>
        <v>0</v>
      </c>
      <c r="F65" s="2"/>
      <c r="G65" s="124">
        <f>IF(SUM(G62,G56,G48,G32,G26,G15,G37)&lt;&gt;SUM(D65:E65),"ERROR",SUM(D65:E65))</f>
        <v>0</v>
      </c>
    </row>
    <row r="66" spans="2:7" ht="6" customHeight="1" x14ac:dyDescent="0.25">
      <c r="B66" s="73"/>
      <c r="C66" s="78"/>
      <c r="D66" s="81"/>
      <c r="E66" s="79"/>
      <c r="F66" s="39"/>
      <c r="G66" s="67"/>
    </row>
    <row r="67" spans="2:7" x14ac:dyDescent="0.25">
      <c r="B67" s="76"/>
      <c r="C67" s="77"/>
      <c r="D67" s="79"/>
      <c r="E67" s="79"/>
      <c r="F67" s="39"/>
      <c r="G67" s="67"/>
    </row>
    <row r="68" spans="2:7" ht="15.75" x14ac:dyDescent="0.25">
      <c r="B68" s="145">
        <v>51</v>
      </c>
      <c r="C68" s="306" t="s">
        <v>177</v>
      </c>
      <c r="D68" s="307"/>
      <c r="E68" s="303"/>
      <c r="F68" s="2"/>
      <c r="G68" s="164">
        <f>SUM(D68,E68)</f>
        <v>0</v>
      </c>
    </row>
    <row r="69" spans="2:7" x14ac:dyDescent="0.25">
      <c r="B69" s="63"/>
      <c r="C69" s="64"/>
      <c r="D69" s="81"/>
      <c r="E69" s="79"/>
      <c r="F69" s="39"/>
      <c r="G69" s="67"/>
    </row>
    <row r="70" spans="2:7" ht="15.75" x14ac:dyDescent="0.25">
      <c r="B70" s="147">
        <v>52</v>
      </c>
      <c r="C70" s="148" t="s">
        <v>164</v>
      </c>
      <c r="D70" s="114">
        <f>D65+D68</f>
        <v>0</v>
      </c>
      <c r="E70" s="127">
        <f>E65+E68</f>
        <v>0</v>
      </c>
      <c r="F70" s="2"/>
      <c r="G70" s="128">
        <f>SUM(D70:E70)</f>
        <v>0</v>
      </c>
    </row>
    <row r="71" spans="2:7" ht="9" customHeight="1" thickBot="1" x14ac:dyDescent="0.3">
      <c r="B71" s="83"/>
      <c r="C71" s="84"/>
      <c r="D71" s="88"/>
      <c r="E71" s="87"/>
      <c r="F71" s="85"/>
      <c r="G71" s="86"/>
    </row>
    <row r="72" spans="2:7" x14ac:dyDescent="0.25"/>
    <row r="73" spans="2:7" hidden="1" x14ac:dyDescent="0.25"/>
    <row r="74" spans="2:7" hidden="1" x14ac:dyDescent="0.25"/>
    <row r="75" spans="2:7" hidden="1" x14ac:dyDescent="0.25"/>
    <row r="76" spans="2:7" hidden="1" x14ac:dyDescent="0.25"/>
    <row r="77" spans="2:7" hidden="1" x14ac:dyDescent="0.25"/>
    <row r="78" spans="2:7" hidden="1" x14ac:dyDescent="0.25"/>
    <row r="79" spans="2:7" hidden="1" x14ac:dyDescent="0.25"/>
    <row r="80" spans="2:7"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x14ac:dyDescent="0.25"/>
    <row r="96" x14ac:dyDescent="0.25"/>
  </sheetData>
  <sheetProtection password="F4ED" sheet="1" objects="1" scenarios="1"/>
  <mergeCells count="2">
    <mergeCell ref="B2:C2"/>
    <mergeCell ref="C4:E4"/>
  </mergeCells>
  <printOptions horizontalCentered="1"/>
  <pageMargins left="0.25" right="0.25" top="0.75" bottom="0.75" header="0.3" footer="0.3"/>
  <pageSetup scale="67" orientation="portrait" r:id="rId1"/>
  <ignoredErrors>
    <ignoredError sqref="D32:E32 D56:E56 D62:E6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8000"/>
  </sheetPr>
  <dimension ref="A1:H98"/>
  <sheetViews>
    <sheetView showGridLines="0" zoomScale="90" zoomScaleNormal="90" workbookViewId="0">
      <selection activeCell="D9" sqref="D9"/>
    </sheetView>
  </sheetViews>
  <sheetFormatPr defaultColWidth="0" defaultRowHeight="15" zeroHeight="1" x14ac:dyDescent="0.25"/>
  <cols>
    <col min="1" max="1" width="1.7109375" customWidth="1"/>
    <col min="2" max="2" width="5.7109375" customWidth="1"/>
    <col min="3" max="3" width="48.140625" customWidth="1"/>
    <col min="4" max="5" width="22.5703125" customWidth="1"/>
    <col min="6" max="6" width="2.5703125" customWidth="1"/>
    <col min="7" max="7" width="22.5703125" customWidth="1"/>
    <col min="8" max="8" width="1.7109375" customWidth="1"/>
    <col min="9" max="16384" width="9.140625" hidden="1"/>
  </cols>
  <sheetData>
    <row r="1" spans="2:7" ht="9" customHeight="1" thickBot="1" x14ac:dyDescent="0.3"/>
    <row r="2" spans="2:7" ht="21" customHeight="1" x14ac:dyDescent="0.3">
      <c r="B2" s="386" t="s">
        <v>208</v>
      </c>
      <c r="C2" s="387"/>
      <c r="D2" s="89"/>
      <c r="E2" s="90"/>
      <c r="F2" s="90"/>
      <c r="G2" s="150" t="str">
        <f>IF(SUMMARY!$B$10="","",SUMMARY!$B$10)</f>
        <v/>
      </c>
    </row>
    <row r="3" spans="2:7" ht="14.25" customHeight="1" x14ac:dyDescent="0.3">
      <c r="B3" s="131"/>
      <c r="C3" s="132"/>
      <c r="D3" s="95"/>
      <c r="E3" s="92"/>
      <c r="F3" s="92"/>
      <c r="G3" s="130" t="str">
        <f>CONCATENATE("FY",SUMMARY!$B$5)</f>
        <v>FY2022 - 2023</v>
      </c>
    </row>
    <row r="4" spans="2:7" ht="15" customHeight="1" x14ac:dyDescent="0.3">
      <c r="B4" s="91"/>
      <c r="C4" s="388" t="s">
        <v>165</v>
      </c>
      <c r="D4" s="388"/>
      <c r="E4" s="388"/>
      <c r="F4" s="149"/>
      <c r="G4" s="130"/>
    </row>
    <row r="5" spans="2:7" x14ac:dyDescent="0.25">
      <c r="B5" s="93"/>
      <c r="C5" s="94"/>
      <c r="D5" s="95"/>
      <c r="E5" s="95"/>
      <c r="F5" s="95"/>
      <c r="G5" s="96"/>
    </row>
    <row r="6" spans="2:7" ht="54.75" customHeight="1" x14ac:dyDescent="0.25">
      <c r="B6" s="133" t="s">
        <v>183</v>
      </c>
      <c r="C6" s="328" t="s">
        <v>184</v>
      </c>
      <c r="D6" s="329" t="s">
        <v>185</v>
      </c>
      <c r="E6" s="328" t="s">
        <v>186</v>
      </c>
      <c r="F6" s="134"/>
      <c r="G6" s="329" t="s">
        <v>187</v>
      </c>
    </row>
    <row r="7" spans="2:7" ht="6" customHeight="1" x14ac:dyDescent="0.25">
      <c r="B7" s="168"/>
      <c r="C7" s="169"/>
      <c r="D7" s="170"/>
      <c r="E7" s="170"/>
      <c r="F7" s="171"/>
      <c r="G7" s="172"/>
    </row>
    <row r="8" spans="2:7" ht="15.75" x14ac:dyDescent="0.25">
      <c r="B8" s="173">
        <v>1</v>
      </c>
      <c r="C8" s="174" t="s">
        <v>166</v>
      </c>
      <c r="D8" s="98"/>
      <c r="E8" s="175"/>
      <c r="F8" s="175"/>
      <c r="G8" s="176"/>
    </row>
    <row r="9" spans="2:7" ht="15.75" x14ac:dyDescent="0.25">
      <c r="B9" s="177">
        <v>2</v>
      </c>
      <c r="C9" s="178" t="s">
        <v>167</v>
      </c>
      <c r="D9" s="125"/>
      <c r="E9" s="98"/>
      <c r="F9" s="204"/>
      <c r="G9" s="121">
        <f>SUM(D9,E9)</f>
        <v>0</v>
      </c>
    </row>
    <row r="10" spans="2:7" ht="15.75" x14ac:dyDescent="0.25">
      <c r="B10" s="179">
        <v>3</v>
      </c>
      <c r="C10" s="180" t="s">
        <v>168</v>
      </c>
      <c r="D10" s="166"/>
      <c r="E10" s="102">
        <v>0</v>
      </c>
      <c r="F10" s="210"/>
      <c r="G10" s="117">
        <f t="shared" ref="G10:G38" si="0">SUM(D10,E10)</f>
        <v>0</v>
      </c>
    </row>
    <row r="11" spans="2:7" ht="15.75" x14ac:dyDescent="0.25">
      <c r="B11" s="181">
        <v>4</v>
      </c>
      <c r="C11" s="182" t="s">
        <v>119</v>
      </c>
      <c r="D11" s="155">
        <f>SUM(D9)</f>
        <v>0</v>
      </c>
      <c r="E11" s="165">
        <f>SUM(E10)</f>
        <v>0</v>
      </c>
      <c r="F11" s="210"/>
      <c r="G11" s="163">
        <f t="shared" si="0"/>
        <v>0</v>
      </c>
    </row>
    <row r="12" spans="2:7" ht="6" customHeight="1" x14ac:dyDescent="0.25">
      <c r="B12" s="183"/>
      <c r="C12" s="184"/>
      <c r="D12" s="205"/>
      <c r="E12" s="207"/>
      <c r="F12" s="175"/>
      <c r="G12" s="71"/>
    </row>
    <row r="13" spans="2:7" ht="15.75" x14ac:dyDescent="0.25">
      <c r="B13" s="181">
        <v>5</v>
      </c>
      <c r="C13" s="182" t="s">
        <v>91</v>
      </c>
      <c r="D13" s="206"/>
      <c r="E13" s="208"/>
      <c r="F13" s="175"/>
      <c r="G13" s="209"/>
    </row>
    <row r="14" spans="2:7" ht="15.75" x14ac:dyDescent="0.25">
      <c r="B14" s="177">
        <v>6</v>
      </c>
      <c r="C14" s="178" t="s">
        <v>92</v>
      </c>
      <c r="D14" s="109"/>
      <c r="E14" s="109"/>
      <c r="F14" s="210"/>
      <c r="G14" s="116">
        <f t="shared" si="0"/>
        <v>0</v>
      </c>
    </row>
    <row r="15" spans="2:7" ht="15.75" x14ac:dyDescent="0.25">
      <c r="B15" s="185">
        <v>7</v>
      </c>
      <c r="C15" s="186" t="s">
        <v>93</v>
      </c>
      <c r="D15" s="101"/>
      <c r="E15" s="102"/>
      <c r="F15" s="210"/>
      <c r="G15" s="119">
        <f t="shared" si="0"/>
        <v>0</v>
      </c>
    </row>
    <row r="16" spans="2:7" ht="15.75" x14ac:dyDescent="0.25">
      <c r="B16" s="179">
        <v>8</v>
      </c>
      <c r="C16" s="186" t="s">
        <v>94</v>
      </c>
      <c r="D16" s="101"/>
      <c r="E16" s="101"/>
      <c r="F16" s="204"/>
      <c r="G16" s="119">
        <f t="shared" si="0"/>
        <v>0</v>
      </c>
    </row>
    <row r="17" spans="2:7" ht="15.75" x14ac:dyDescent="0.25">
      <c r="B17" s="179">
        <v>9</v>
      </c>
      <c r="C17" s="180" t="s">
        <v>95</v>
      </c>
      <c r="D17" s="102"/>
      <c r="E17" s="101"/>
      <c r="F17" s="204"/>
      <c r="G17" s="117">
        <f t="shared" si="0"/>
        <v>0</v>
      </c>
    </row>
    <row r="18" spans="2:7" ht="15.75" x14ac:dyDescent="0.25">
      <c r="B18" s="187">
        <v>10</v>
      </c>
      <c r="C18" s="188" t="s">
        <v>118</v>
      </c>
      <c r="D18" s="167"/>
      <c r="E18" s="167"/>
      <c r="F18" s="204"/>
      <c r="G18" s="151">
        <f t="shared" si="0"/>
        <v>0</v>
      </c>
    </row>
    <row r="19" spans="2:7" ht="15.75" x14ac:dyDescent="0.25">
      <c r="B19" s="181">
        <v>11</v>
      </c>
      <c r="C19" s="182" t="s">
        <v>98</v>
      </c>
      <c r="D19" s="155">
        <f>SUM(D14:D18)</f>
        <v>0</v>
      </c>
      <c r="E19" s="165">
        <f>SUM(E14:E15)</f>
        <v>0</v>
      </c>
      <c r="F19" s="210"/>
      <c r="G19" s="163">
        <f t="shared" si="0"/>
        <v>0</v>
      </c>
    </row>
    <row r="20" spans="2:7" ht="6" customHeight="1" x14ac:dyDescent="0.25">
      <c r="B20" s="189"/>
      <c r="C20" s="190"/>
      <c r="D20" s="225"/>
      <c r="E20" s="225"/>
      <c r="F20" s="175"/>
      <c r="G20" s="71"/>
    </row>
    <row r="21" spans="2:7" ht="15.75" x14ac:dyDescent="0.25">
      <c r="B21" s="181">
        <v>12</v>
      </c>
      <c r="C21" s="182" t="s">
        <v>99</v>
      </c>
      <c r="D21" s="226"/>
      <c r="E21" s="205"/>
      <c r="F21" s="175"/>
      <c r="G21" s="99"/>
    </row>
    <row r="22" spans="2:7" ht="15.75" x14ac:dyDescent="0.25">
      <c r="B22" s="177">
        <v>13</v>
      </c>
      <c r="C22" s="178" t="s">
        <v>100</v>
      </c>
      <c r="D22" s="109"/>
      <c r="E22" s="109"/>
      <c r="F22" s="210"/>
      <c r="G22" s="116">
        <f t="shared" si="0"/>
        <v>0</v>
      </c>
    </row>
    <row r="23" spans="2:7" ht="15.75" x14ac:dyDescent="0.25">
      <c r="B23" s="185">
        <v>14</v>
      </c>
      <c r="C23" s="186" t="s">
        <v>101</v>
      </c>
      <c r="D23" s="101"/>
      <c r="E23" s="101"/>
      <c r="F23" s="210"/>
      <c r="G23" s="119">
        <f t="shared" si="0"/>
        <v>0</v>
      </c>
    </row>
    <row r="24" spans="2:7" ht="15.75" x14ac:dyDescent="0.25">
      <c r="B24" s="179">
        <v>15</v>
      </c>
      <c r="C24" s="180" t="s">
        <v>103</v>
      </c>
      <c r="D24" s="102"/>
      <c r="E24" s="102"/>
      <c r="F24" s="211"/>
      <c r="G24" s="212">
        <f t="shared" si="0"/>
        <v>0</v>
      </c>
    </row>
    <row r="25" spans="2:7" ht="15.75" x14ac:dyDescent="0.25">
      <c r="B25" s="181">
        <v>16</v>
      </c>
      <c r="C25" s="182" t="s">
        <v>102</v>
      </c>
      <c r="D25" s="155">
        <f>SUM(D22:D24)</f>
        <v>0</v>
      </c>
      <c r="E25" s="165">
        <f>SUM(E22:E24)</f>
        <v>0</v>
      </c>
      <c r="F25" s="210"/>
      <c r="G25" s="163">
        <f t="shared" si="0"/>
        <v>0</v>
      </c>
    </row>
    <row r="26" spans="2:7" ht="6" customHeight="1" x14ac:dyDescent="0.25">
      <c r="B26" s="189"/>
      <c r="C26" s="191"/>
      <c r="D26" s="207"/>
      <c r="E26" s="207"/>
      <c r="F26" s="175"/>
      <c r="G26" s="71"/>
    </row>
    <row r="27" spans="2:7" ht="15.75" x14ac:dyDescent="0.25">
      <c r="B27" s="181">
        <v>17</v>
      </c>
      <c r="C27" s="182" t="s">
        <v>104</v>
      </c>
      <c r="D27" s="206"/>
      <c r="E27" s="208"/>
      <c r="F27" s="175"/>
      <c r="G27" s="209"/>
    </row>
    <row r="28" spans="2:7" ht="15.75" x14ac:dyDescent="0.25">
      <c r="B28" s="185">
        <v>18</v>
      </c>
      <c r="C28" s="186" t="s">
        <v>109</v>
      </c>
      <c r="D28" s="101"/>
      <c r="E28" s="101"/>
      <c r="F28" s="210"/>
      <c r="G28" s="119">
        <f t="shared" si="0"/>
        <v>0</v>
      </c>
    </row>
    <row r="29" spans="2:7" ht="15.75" x14ac:dyDescent="0.25">
      <c r="B29" s="185">
        <v>19</v>
      </c>
      <c r="C29" s="186" t="s">
        <v>110</v>
      </c>
      <c r="D29" s="101"/>
      <c r="E29" s="101"/>
      <c r="F29" s="210"/>
      <c r="G29" s="119">
        <f t="shared" si="0"/>
        <v>0</v>
      </c>
    </row>
    <row r="30" spans="2:7" ht="15.75" x14ac:dyDescent="0.25">
      <c r="B30" s="179">
        <v>20</v>
      </c>
      <c r="C30" s="180" t="s">
        <v>188</v>
      </c>
      <c r="D30" s="102"/>
      <c r="E30" s="102"/>
      <c r="F30" s="210"/>
      <c r="G30" s="117">
        <f t="shared" si="0"/>
        <v>0</v>
      </c>
    </row>
    <row r="31" spans="2:7" ht="15.75" x14ac:dyDescent="0.25">
      <c r="B31" s="187">
        <v>21</v>
      </c>
      <c r="C31" s="188" t="s">
        <v>117</v>
      </c>
      <c r="D31" s="167"/>
      <c r="E31" s="167"/>
      <c r="F31" s="210"/>
      <c r="G31" s="152">
        <f t="shared" si="0"/>
        <v>0</v>
      </c>
    </row>
    <row r="32" spans="2:7" ht="15.75" x14ac:dyDescent="0.25">
      <c r="B32" s="181">
        <v>22</v>
      </c>
      <c r="C32" s="182" t="s">
        <v>111</v>
      </c>
      <c r="D32" s="155">
        <f>SUM(D28:D31)</f>
        <v>0</v>
      </c>
      <c r="E32" s="155">
        <f>SUM(E28:E31)</f>
        <v>0</v>
      </c>
      <c r="F32" s="210"/>
      <c r="G32" s="164">
        <f t="shared" si="0"/>
        <v>0</v>
      </c>
    </row>
    <row r="33" spans="2:7" ht="6" customHeight="1" x14ac:dyDescent="0.25">
      <c r="B33" s="192"/>
      <c r="C33" s="193"/>
      <c r="D33" s="222"/>
      <c r="E33" s="223"/>
      <c r="F33" s="175"/>
      <c r="G33" s="213"/>
    </row>
    <row r="34" spans="2:7" ht="15.75" x14ac:dyDescent="0.25">
      <c r="B34" s="181">
        <v>23</v>
      </c>
      <c r="C34" s="182" t="s">
        <v>113</v>
      </c>
      <c r="D34" s="224"/>
      <c r="E34" s="221"/>
      <c r="F34" s="175"/>
      <c r="G34" s="214"/>
    </row>
    <row r="35" spans="2:7" ht="15.75" x14ac:dyDescent="0.25">
      <c r="B35" s="177">
        <v>24</v>
      </c>
      <c r="C35" s="178" t="s">
        <v>115</v>
      </c>
      <c r="D35" s="100"/>
      <c r="E35" s="100"/>
      <c r="F35" s="210"/>
      <c r="G35" s="121">
        <f>SUM(D35,E35)</f>
        <v>0</v>
      </c>
    </row>
    <row r="36" spans="2:7" ht="15.75" x14ac:dyDescent="0.25">
      <c r="B36" s="185">
        <v>25</v>
      </c>
      <c r="C36" s="186" t="s">
        <v>114</v>
      </c>
      <c r="D36" s="100"/>
      <c r="E36" s="100"/>
      <c r="F36" s="210"/>
      <c r="G36" s="121">
        <f t="shared" si="0"/>
        <v>0</v>
      </c>
    </row>
    <row r="37" spans="2:7" ht="15.75" x14ac:dyDescent="0.25">
      <c r="B37" s="185">
        <v>26</v>
      </c>
      <c r="C37" s="186" t="s">
        <v>116</v>
      </c>
      <c r="D37" s="100"/>
      <c r="E37" s="100"/>
      <c r="F37" s="210"/>
      <c r="G37" s="121">
        <f t="shared" si="0"/>
        <v>0</v>
      </c>
    </row>
    <row r="38" spans="2:7" ht="15.75" x14ac:dyDescent="0.25">
      <c r="B38" s="181">
        <v>27</v>
      </c>
      <c r="C38" s="182" t="s">
        <v>120</v>
      </c>
      <c r="D38" s="155">
        <f>SUM(D35:D37)</f>
        <v>0</v>
      </c>
      <c r="E38" s="155">
        <f>SUM(E35:E37)</f>
        <v>0</v>
      </c>
      <c r="F38" s="210"/>
      <c r="G38" s="163">
        <f t="shared" si="0"/>
        <v>0</v>
      </c>
    </row>
    <row r="39" spans="2:7" ht="6" customHeight="1" x14ac:dyDescent="0.25">
      <c r="B39" s="194"/>
      <c r="C39" s="199"/>
      <c r="D39" s="222"/>
      <c r="E39" s="223"/>
      <c r="F39" s="175"/>
      <c r="G39" s="213"/>
    </row>
    <row r="40" spans="2:7" ht="15.75" x14ac:dyDescent="0.25">
      <c r="B40" s="347">
        <v>28</v>
      </c>
      <c r="C40" s="348" t="s">
        <v>197</v>
      </c>
      <c r="D40" s="224"/>
      <c r="E40" s="221"/>
      <c r="F40" s="175"/>
      <c r="G40" s="214"/>
    </row>
    <row r="41" spans="2:7" ht="15.75" x14ac:dyDescent="0.25">
      <c r="B41" s="349">
        <v>29</v>
      </c>
      <c r="C41" s="186" t="s">
        <v>199</v>
      </c>
      <c r="D41" s="352"/>
      <c r="E41" s="352"/>
      <c r="F41" s="175"/>
      <c r="G41" s="116">
        <f t="shared" ref="G41:G42" si="1">SUM(D41,E41)</f>
        <v>0</v>
      </c>
    </row>
    <row r="42" spans="2:7" ht="15.75" x14ac:dyDescent="0.25">
      <c r="B42" s="187">
        <v>30</v>
      </c>
      <c r="C42" s="186" t="s">
        <v>199</v>
      </c>
      <c r="D42" s="353"/>
      <c r="E42" s="353"/>
      <c r="F42" s="175"/>
      <c r="G42" s="350">
        <f t="shared" si="1"/>
        <v>0</v>
      </c>
    </row>
    <row r="43" spans="2:7" ht="15.75" x14ac:dyDescent="0.25">
      <c r="B43" s="197">
        <v>31</v>
      </c>
      <c r="C43" s="182" t="s">
        <v>198</v>
      </c>
      <c r="D43" s="153">
        <f>SUM(D41:D42)</f>
        <v>0</v>
      </c>
      <c r="E43" s="154">
        <f>SUM(E41:E42)</f>
        <v>0</v>
      </c>
      <c r="F43" s="210"/>
      <c r="G43" s="163">
        <f>SUM(D43,E43)</f>
        <v>0</v>
      </c>
    </row>
    <row r="44" spans="2:7" x14ac:dyDescent="0.25">
      <c r="B44" s="194"/>
      <c r="C44" s="199"/>
      <c r="D44" s="219"/>
      <c r="E44" s="220"/>
      <c r="F44" s="175"/>
      <c r="G44" s="213"/>
    </row>
    <row r="45" spans="2:7" ht="15.75" customHeight="1" x14ac:dyDescent="0.25">
      <c r="B45" s="200">
        <v>32</v>
      </c>
      <c r="C45" s="305" t="s">
        <v>170</v>
      </c>
      <c r="D45" s="155">
        <f>SUM(D38,D32,D25,D19,D11,D43)</f>
        <v>0</v>
      </c>
      <c r="E45" s="155">
        <f>SUM(E38,E32,E25,E19,E11,E43)</f>
        <v>0</v>
      </c>
      <c r="F45" s="210"/>
      <c r="G45" s="163">
        <f>IF(SUM(G38,G32,G25,G19,G11,G43)&lt;&gt;SUM(D45:E45),"ERROR",SUM(D45:E45))</f>
        <v>0</v>
      </c>
    </row>
    <row r="46" spans="2:7" x14ac:dyDescent="0.25">
      <c r="B46" s="194"/>
      <c r="C46" s="199"/>
      <c r="D46" s="219"/>
      <c r="E46" s="220"/>
      <c r="F46" s="175"/>
      <c r="G46" s="213"/>
    </row>
    <row r="47" spans="2:7" ht="15.75" x14ac:dyDescent="0.25">
      <c r="B47" s="200">
        <v>33</v>
      </c>
      <c r="C47" s="305" t="s">
        <v>121</v>
      </c>
      <c r="D47" s="303"/>
      <c r="E47" s="303"/>
      <c r="F47" s="210"/>
      <c r="G47" s="304">
        <f>SUM(D47,E47)</f>
        <v>0</v>
      </c>
    </row>
    <row r="48" spans="2:7" x14ac:dyDescent="0.25">
      <c r="B48" s="195"/>
      <c r="C48" s="196"/>
      <c r="D48" s="220"/>
      <c r="E48" s="220"/>
      <c r="F48" s="175"/>
      <c r="G48" s="213"/>
    </row>
    <row r="49" spans="2:7" ht="15.75" x14ac:dyDescent="0.25">
      <c r="B49" s="197">
        <v>34</v>
      </c>
      <c r="C49" s="198" t="s">
        <v>169</v>
      </c>
      <c r="D49" s="303"/>
      <c r="E49" s="303"/>
      <c r="F49" s="210"/>
      <c r="G49" s="304">
        <f>SUM(D49,E49)</f>
        <v>0</v>
      </c>
    </row>
    <row r="50" spans="2:7" x14ac:dyDescent="0.25">
      <c r="B50" s="192"/>
      <c r="C50" s="193"/>
      <c r="D50" s="219"/>
      <c r="E50" s="220"/>
      <c r="F50" s="175"/>
      <c r="G50" s="213"/>
    </row>
    <row r="51" spans="2:7" ht="16.5" customHeight="1" x14ac:dyDescent="0.25">
      <c r="B51" s="200">
        <v>35</v>
      </c>
      <c r="C51" s="201" t="s">
        <v>171</v>
      </c>
      <c r="D51" s="155">
        <f>D45+D49+D47</f>
        <v>0</v>
      </c>
      <c r="E51" s="155">
        <f>E45+E49+E47</f>
        <v>0</v>
      </c>
      <c r="F51" s="210"/>
      <c r="G51" s="156">
        <f>SUM(D51:E51)</f>
        <v>0</v>
      </c>
    </row>
    <row r="52" spans="2:7" ht="15.75" thickBot="1" x14ac:dyDescent="0.3">
      <c r="B52" s="202"/>
      <c r="C52" s="203"/>
      <c r="D52" s="217"/>
      <c r="E52" s="218"/>
      <c r="F52" s="215"/>
      <c r="G52" s="216"/>
    </row>
    <row r="53" spans="2:7" ht="12" customHeight="1" x14ac:dyDescent="0.25"/>
    <row r="54" spans="2:7" hidden="1" x14ac:dyDescent="0.25"/>
    <row r="55" spans="2:7" hidden="1" x14ac:dyDescent="0.25"/>
    <row r="56" spans="2:7" hidden="1" x14ac:dyDescent="0.25"/>
    <row r="57" spans="2:7" hidden="1" x14ac:dyDescent="0.25"/>
    <row r="58" spans="2:7" hidden="1" x14ac:dyDescent="0.25"/>
    <row r="59" spans="2:7" hidden="1" x14ac:dyDescent="0.25"/>
    <row r="60" spans="2:7" hidden="1" x14ac:dyDescent="0.25"/>
    <row r="61" spans="2:7" hidden="1" x14ac:dyDescent="0.25"/>
    <row r="62" spans="2:7" hidden="1" x14ac:dyDescent="0.25"/>
    <row r="63" spans="2:7" hidden="1" x14ac:dyDescent="0.25"/>
    <row r="64" spans="2: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t="16.5" hidden="1" customHeight="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x14ac:dyDescent="0.25"/>
    <row r="95" x14ac:dyDescent="0.25"/>
    <row r="96" x14ac:dyDescent="0.25"/>
    <row r="97" x14ac:dyDescent="0.25"/>
    <row r="98" x14ac:dyDescent="0.25"/>
  </sheetData>
  <sheetProtection password="F4ED" sheet="1" objects="1" scenarios="1"/>
  <mergeCells count="2">
    <mergeCell ref="B2:C2"/>
    <mergeCell ref="C4:E4"/>
  </mergeCells>
  <dataValidations count="1">
    <dataValidation type="whole" operator="greaterThan" allowBlank="1" showInputMessage="1" showErrorMessage="1" sqref="D9 E10 D14:E18 D22:E24 D28:E31 D47:E47 D49:E49 D35:E37" xr:uid="{00000000-0002-0000-0300-000000000000}">
      <formula1>-1</formula1>
    </dataValidation>
  </dataValidations>
  <printOptions horizontalCentered="1"/>
  <pageMargins left="0.25" right="0.25" top="0.75" bottom="0.75" header="0.3" footer="0.3"/>
  <pageSetup scale="71" orientation="portrait" r:id="rId1"/>
  <ignoredErrors>
    <ignoredError sqref="G2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8000"/>
    <pageSetUpPr fitToPage="1"/>
  </sheetPr>
  <dimension ref="A1:K34"/>
  <sheetViews>
    <sheetView showGridLines="0" zoomScale="90" zoomScaleNormal="90" workbookViewId="0">
      <selection activeCell="C9" sqref="C9"/>
    </sheetView>
  </sheetViews>
  <sheetFormatPr defaultColWidth="0" defaultRowHeight="15" zeroHeight="1" x14ac:dyDescent="0.25"/>
  <cols>
    <col min="1" max="1" width="1.7109375" customWidth="1"/>
    <col min="2" max="2" width="2.7109375" customWidth="1"/>
    <col min="3" max="3" width="40.7109375" customWidth="1"/>
    <col min="4" max="4" width="11.7109375" customWidth="1"/>
    <col min="5" max="10" width="19.7109375" customWidth="1"/>
    <col min="11" max="11" width="1.7109375" customWidth="1"/>
    <col min="12" max="16384" width="9.140625" hidden="1"/>
  </cols>
  <sheetData>
    <row r="1" spans="1:10" ht="3" customHeight="1" thickBot="1" x14ac:dyDescent="0.3"/>
    <row r="2" spans="1:10" ht="21" customHeight="1" x14ac:dyDescent="0.25">
      <c r="B2" s="389" t="s">
        <v>207</v>
      </c>
      <c r="C2" s="390"/>
      <c r="D2" s="7"/>
      <c r="E2" s="7"/>
      <c r="F2" s="7"/>
      <c r="G2" s="7"/>
      <c r="H2" s="391" t="str">
        <f>IF(SUMMARY!$B$10="","",SUMMARY!$B$10)</f>
        <v/>
      </c>
      <c r="I2" s="391" t="str">
        <f>IF(SUMMARY!$B$10="","",SUMMARY!$B$10)</f>
        <v/>
      </c>
      <c r="J2" s="392" t="str">
        <f>IF(SUMMARY!$B$10="","",SUMMARY!$B$10)</f>
        <v/>
      </c>
    </row>
    <row r="3" spans="1:10" ht="21" x14ac:dyDescent="0.35">
      <c r="B3" s="309"/>
      <c r="C3" s="308"/>
      <c r="D3" s="10"/>
      <c r="E3" s="311" t="s">
        <v>49</v>
      </c>
      <c r="F3" s="10"/>
      <c r="G3" s="10"/>
      <c r="H3" s="10"/>
      <c r="I3" s="37"/>
      <c r="J3" s="310" t="str">
        <f>CONCATENATE("FY",SUMMARY!B5)</f>
        <v>FY2022 - 2023</v>
      </c>
    </row>
    <row r="4" spans="1:10" ht="15.75" thickBot="1" x14ac:dyDescent="0.3">
      <c r="B4" s="35"/>
      <c r="C4" s="11"/>
      <c r="D4" s="11"/>
      <c r="E4" s="11"/>
      <c r="F4" s="11"/>
      <c r="G4" s="11"/>
      <c r="H4" s="11"/>
      <c r="I4" s="11"/>
      <c r="J4" s="12"/>
    </row>
    <row r="5" spans="1:10" ht="15.75" x14ac:dyDescent="0.25">
      <c r="A5" s="17"/>
      <c r="B5" s="33"/>
      <c r="C5" s="30"/>
      <c r="D5" s="22" t="s">
        <v>47</v>
      </c>
      <c r="E5" s="22"/>
      <c r="F5" s="22" t="s">
        <v>190</v>
      </c>
      <c r="G5" s="22" t="s">
        <v>191</v>
      </c>
      <c r="H5" s="22" t="s">
        <v>44</v>
      </c>
      <c r="I5" s="22" t="s">
        <v>46</v>
      </c>
      <c r="J5" s="18" t="s">
        <v>42</v>
      </c>
    </row>
    <row r="6" spans="1:10" ht="15.75" x14ac:dyDescent="0.25">
      <c r="A6" s="17"/>
      <c r="B6" s="29"/>
      <c r="C6" s="31"/>
      <c r="D6" s="23" t="s">
        <v>53</v>
      </c>
      <c r="E6" s="23" t="s">
        <v>40</v>
      </c>
      <c r="F6" s="23" t="s">
        <v>43</v>
      </c>
      <c r="G6" s="23" t="s">
        <v>43</v>
      </c>
      <c r="H6" s="23" t="s">
        <v>45</v>
      </c>
      <c r="I6" s="23" t="s">
        <v>45</v>
      </c>
      <c r="J6" s="20" t="s">
        <v>43</v>
      </c>
    </row>
    <row r="7" spans="1:10" ht="16.5" thickBot="1" x14ac:dyDescent="0.3">
      <c r="A7" s="17"/>
      <c r="B7" s="34"/>
      <c r="C7" s="32" t="s">
        <v>39</v>
      </c>
      <c r="D7" s="24" t="s">
        <v>54</v>
      </c>
      <c r="E7" s="24" t="s">
        <v>41</v>
      </c>
      <c r="F7" s="330" t="s">
        <v>192</v>
      </c>
      <c r="G7" s="330" t="s">
        <v>192</v>
      </c>
      <c r="H7" s="24" t="str">
        <f>J3</f>
        <v>FY2022 - 2023</v>
      </c>
      <c r="I7" s="24" t="str">
        <f>J3</f>
        <v>FY2022 - 2023</v>
      </c>
      <c r="J7" s="21">
        <v>42185</v>
      </c>
    </row>
    <row r="8" spans="1:10" ht="4.5" customHeight="1" thickBot="1" x14ac:dyDescent="0.3">
      <c r="A8" s="17"/>
      <c r="B8" s="17"/>
      <c r="C8" s="19"/>
      <c r="D8" s="19"/>
      <c r="E8" s="19"/>
      <c r="F8" s="25"/>
      <c r="G8" s="25"/>
      <c r="H8" s="19"/>
      <c r="I8" s="19"/>
      <c r="J8" s="25"/>
    </row>
    <row r="9" spans="1:10" ht="18" customHeight="1" x14ac:dyDescent="0.25">
      <c r="B9" s="26">
        <v>1</v>
      </c>
      <c r="C9" s="337"/>
      <c r="D9" s="338"/>
      <c r="E9" s="339"/>
      <c r="F9" s="339"/>
      <c r="G9" s="339"/>
      <c r="H9" s="339"/>
      <c r="I9" s="339"/>
      <c r="J9" s="317">
        <f>F9+G9-H9-I9</f>
        <v>0</v>
      </c>
    </row>
    <row r="10" spans="1:10" ht="18" customHeight="1" x14ac:dyDescent="0.25">
      <c r="B10" s="27">
        <v>2</v>
      </c>
      <c r="C10" s="340"/>
      <c r="D10" s="341"/>
      <c r="E10" s="342"/>
      <c r="F10" s="342"/>
      <c r="G10" s="342"/>
      <c r="H10" s="342"/>
      <c r="I10" s="342"/>
      <c r="J10" s="318">
        <f t="shared" ref="J10:J28" si="0">F10+G10-H10-I10</f>
        <v>0</v>
      </c>
    </row>
    <row r="11" spans="1:10" ht="18" customHeight="1" x14ac:dyDescent="0.25">
      <c r="B11" s="27">
        <v>3</v>
      </c>
      <c r="C11" s="340"/>
      <c r="D11" s="341"/>
      <c r="E11" s="342"/>
      <c r="F11" s="342"/>
      <c r="G11" s="342"/>
      <c r="H11" s="342"/>
      <c r="I11" s="342"/>
      <c r="J11" s="318">
        <f t="shared" si="0"/>
        <v>0</v>
      </c>
    </row>
    <row r="12" spans="1:10" ht="18" customHeight="1" x14ac:dyDescent="0.25">
      <c r="B12" s="27">
        <v>4</v>
      </c>
      <c r="C12" s="340"/>
      <c r="D12" s="341"/>
      <c r="E12" s="342"/>
      <c r="F12" s="342"/>
      <c r="G12" s="342"/>
      <c r="H12" s="342"/>
      <c r="I12" s="342"/>
      <c r="J12" s="318">
        <f t="shared" si="0"/>
        <v>0</v>
      </c>
    </row>
    <row r="13" spans="1:10" ht="18" customHeight="1" x14ac:dyDescent="0.25">
      <c r="B13" s="27">
        <v>5</v>
      </c>
      <c r="C13" s="340"/>
      <c r="D13" s="341"/>
      <c r="E13" s="342"/>
      <c r="F13" s="342"/>
      <c r="G13" s="342"/>
      <c r="H13" s="342"/>
      <c r="I13" s="342"/>
      <c r="J13" s="318">
        <f t="shared" si="0"/>
        <v>0</v>
      </c>
    </row>
    <row r="14" spans="1:10" ht="18" customHeight="1" x14ac:dyDescent="0.25">
      <c r="B14" s="27">
        <v>6</v>
      </c>
      <c r="C14" s="340"/>
      <c r="D14" s="341"/>
      <c r="E14" s="342"/>
      <c r="F14" s="342"/>
      <c r="G14" s="342"/>
      <c r="H14" s="342"/>
      <c r="I14" s="342"/>
      <c r="J14" s="318">
        <f t="shared" si="0"/>
        <v>0</v>
      </c>
    </row>
    <row r="15" spans="1:10" ht="18" customHeight="1" x14ac:dyDescent="0.25">
      <c r="B15" s="27">
        <v>7</v>
      </c>
      <c r="C15" s="340"/>
      <c r="D15" s="341"/>
      <c r="E15" s="342"/>
      <c r="F15" s="342"/>
      <c r="G15" s="342"/>
      <c r="H15" s="342"/>
      <c r="I15" s="342"/>
      <c r="J15" s="318">
        <f t="shared" si="0"/>
        <v>0</v>
      </c>
    </row>
    <row r="16" spans="1:10" ht="18" customHeight="1" x14ac:dyDescent="0.25">
      <c r="B16" s="27">
        <v>8</v>
      </c>
      <c r="C16" s="340"/>
      <c r="D16" s="341"/>
      <c r="E16" s="342"/>
      <c r="F16" s="342"/>
      <c r="G16" s="342"/>
      <c r="H16" s="342"/>
      <c r="I16" s="342"/>
      <c r="J16" s="318">
        <f t="shared" si="0"/>
        <v>0</v>
      </c>
    </row>
    <row r="17" spans="2:10" ht="18" customHeight="1" x14ac:dyDescent="0.25">
      <c r="B17" s="27">
        <v>9</v>
      </c>
      <c r="C17" s="340"/>
      <c r="D17" s="341"/>
      <c r="E17" s="342"/>
      <c r="F17" s="342"/>
      <c r="G17" s="342"/>
      <c r="H17" s="342"/>
      <c r="I17" s="342"/>
      <c r="J17" s="318">
        <f t="shared" si="0"/>
        <v>0</v>
      </c>
    </row>
    <row r="18" spans="2:10" ht="18" customHeight="1" x14ac:dyDescent="0.25">
      <c r="B18" s="27">
        <v>10</v>
      </c>
      <c r="C18" s="340"/>
      <c r="D18" s="341"/>
      <c r="E18" s="342"/>
      <c r="F18" s="342"/>
      <c r="G18" s="342"/>
      <c r="H18" s="342"/>
      <c r="I18" s="342"/>
      <c r="J18" s="318">
        <f t="shared" si="0"/>
        <v>0</v>
      </c>
    </row>
    <row r="19" spans="2:10" ht="18" customHeight="1" x14ac:dyDescent="0.25">
      <c r="B19" s="27">
        <v>11</v>
      </c>
      <c r="C19" s="340"/>
      <c r="D19" s="341"/>
      <c r="E19" s="342"/>
      <c r="F19" s="342"/>
      <c r="G19" s="342"/>
      <c r="H19" s="342"/>
      <c r="I19" s="342"/>
      <c r="J19" s="318">
        <f t="shared" si="0"/>
        <v>0</v>
      </c>
    </row>
    <row r="20" spans="2:10" ht="18" customHeight="1" x14ac:dyDescent="0.25">
      <c r="B20" s="27">
        <v>12</v>
      </c>
      <c r="C20" s="340"/>
      <c r="D20" s="341"/>
      <c r="E20" s="342"/>
      <c r="F20" s="342"/>
      <c r="G20" s="342"/>
      <c r="H20" s="342"/>
      <c r="I20" s="342"/>
      <c r="J20" s="318">
        <f t="shared" si="0"/>
        <v>0</v>
      </c>
    </row>
    <row r="21" spans="2:10" ht="18" customHeight="1" x14ac:dyDescent="0.25">
      <c r="B21" s="27">
        <v>13</v>
      </c>
      <c r="C21" s="340"/>
      <c r="D21" s="341"/>
      <c r="E21" s="342"/>
      <c r="F21" s="342"/>
      <c r="G21" s="342"/>
      <c r="H21" s="342"/>
      <c r="I21" s="342"/>
      <c r="J21" s="318">
        <f t="shared" si="0"/>
        <v>0</v>
      </c>
    </row>
    <row r="22" spans="2:10" ht="18" customHeight="1" x14ac:dyDescent="0.25">
      <c r="B22" s="27">
        <v>14</v>
      </c>
      <c r="C22" s="340"/>
      <c r="D22" s="341"/>
      <c r="E22" s="342"/>
      <c r="F22" s="342"/>
      <c r="G22" s="342"/>
      <c r="H22" s="342"/>
      <c r="I22" s="342"/>
      <c r="J22" s="318">
        <f t="shared" si="0"/>
        <v>0</v>
      </c>
    </row>
    <row r="23" spans="2:10" ht="18" customHeight="1" x14ac:dyDescent="0.25">
      <c r="B23" s="27">
        <v>15</v>
      </c>
      <c r="C23" s="340"/>
      <c r="D23" s="341"/>
      <c r="E23" s="342"/>
      <c r="F23" s="342"/>
      <c r="G23" s="342"/>
      <c r="H23" s="342"/>
      <c r="I23" s="342"/>
      <c r="J23" s="318">
        <f t="shared" si="0"/>
        <v>0</v>
      </c>
    </row>
    <row r="24" spans="2:10" ht="18" customHeight="1" x14ac:dyDescent="0.25">
      <c r="B24" s="27">
        <v>16</v>
      </c>
      <c r="C24" s="340"/>
      <c r="D24" s="341"/>
      <c r="E24" s="342"/>
      <c r="F24" s="342"/>
      <c r="G24" s="342"/>
      <c r="H24" s="342"/>
      <c r="I24" s="342"/>
      <c r="J24" s="318">
        <f t="shared" si="0"/>
        <v>0</v>
      </c>
    </row>
    <row r="25" spans="2:10" ht="18" customHeight="1" x14ac:dyDescent="0.25">
      <c r="B25" s="27">
        <v>17</v>
      </c>
      <c r="C25" s="340"/>
      <c r="D25" s="341"/>
      <c r="E25" s="342"/>
      <c r="F25" s="342"/>
      <c r="G25" s="342"/>
      <c r="H25" s="342"/>
      <c r="I25" s="342"/>
      <c r="J25" s="318">
        <f t="shared" si="0"/>
        <v>0</v>
      </c>
    </row>
    <row r="26" spans="2:10" ht="18" customHeight="1" x14ac:dyDescent="0.25">
      <c r="B26" s="27">
        <v>18</v>
      </c>
      <c r="C26" s="340"/>
      <c r="D26" s="341"/>
      <c r="E26" s="342"/>
      <c r="F26" s="342"/>
      <c r="G26" s="342"/>
      <c r="H26" s="342"/>
      <c r="I26" s="342"/>
      <c r="J26" s="318">
        <f t="shared" si="0"/>
        <v>0</v>
      </c>
    </row>
    <row r="27" spans="2:10" ht="18" customHeight="1" x14ac:dyDescent="0.25">
      <c r="B27" s="27">
        <v>19</v>
      </c>
      <c r="C27" s="340"/>
      <c r="D27" s="341"/>
      <c r="E27" s="342"/>
      <c r="F27" s="342"/>
      <c r="G27" s="342"/>
      <c r="H27" s="342"/>
      <c r="I27" s="342"/>
      <c r="J27" s="318">
        <f t="shared" si="0"/>
        <v>0</v>
      </c>
    </row>
    <row r="28" spans="2:10" ht="18" customHeight="1" thickBot="1" x14ac:dyDescent="0.3">
      <c r="B28" s="28">
        <v>20</v>
      </c>
      <c r="C28" s="343"/>
      <c r="D28" s="344"/>
      <c r="E28" s="345"/>
      <c r="F28" s="345"/>
      <c r="G28" s="345"/>
      <c r="H28" s="345"/>
      <c r="I28" s="345"/>
      <c r="J28" s="319">
        <f t="shared" si="0"/>
        <v>0</v>
      </c>
    </row>
    <row r="29" spans="2:10" ht="18" customHeight="1" thickBot="1" x14ac:dyDescent="0.3">
      <c r="B29" s="313"/>
      <c r="C29" s="313"/>
      <c r="D29" s="313"/>
      <c r="E29" s="320" t="s">
        <v>48</v>
      </c>
      <c r="F29" s="321">
        <f>SUM(F9:F28)</f>
        <v>0</v>
      </c>
      <c r="G29" s="322">
        <f>SUM(G9:G28)</f>
        <v>0</v>
      </c>
      <c r="H29" s="322">
        <f t="shared" ref="H29:J29" si="1">SUM(H9:H28)</f>
        <v>0</v>
      </c>
      <c r="I29" s="322">
        <f t="shared" si="1"/>
        <v>0</v>
      </c>
      <c r="J29" s="323">
        <f t="shared" si="1"/>
        <v>0</v>
      </c>
    </row>
    <row r="30" spans="2:10" ht="7.5" customHeight="1" x14ac:dyDescent="0.25"/>
    <row r="31" spans="2:10" ht="18.75" x14ac:dyDescent="0.3">
      <c r="C31" s="312" t="s">
        <v>55</v>
      </c>
      <c r="D31" s="313"/>
      <c r="E31" s="313"/>
      <c r="F31" s="313"/>
      <c r="G31" s="313"/>
    </row>
    <row r="32" spans="2:10" ht="15.75" x14ac:dyDescent="0.25">
      <c r="C32" s="314" t="s">
        <v>51</v>
      </c>
      <c r="D32" s="315"/>
      <c r="E32" s="316" t="s">
        <v>52</v>
      </c>
      <c r="F32" s="331"/>
      <c r="G32" s="331"/>
    </row>
    <row r="33" spans="3:7" ht="21" x14ac:dyDescent="0.35">
      <c r="C33" s="324" t="str">
        <f>IF(ISERROR(VLOOKUP($H$2,Start!$A$2:$E$6,5,0)),"",VLOOKUP($H$2,Start!$A$2:$E$6,5,0))</f>
        <v/>
      </c>
      <c r="D33" s="325" t="s">
        <v>196</v>
      </c>
      <c r="E33" s="336" t="str">
        <f>IF(ISERROR(ROUNDDOWN(C33*0.05,0)),"",ROUNDDOWN(C33*0.05,0))</f>
        <v/>
      </c>
      <c r="F33" s="332"/>
      <c r="G33" s="333"/>
    </row>
    <row r="34" spans="3:7" ht="6" customHeight="1" x14ac:dyDescent="0.25"/>
  </sheetData>
  <sheetProtection password="F4ED" sheet="1"/>
  <mergeCells count="2">
    <mergeCell ref="B2:C2"/>
    <mergeCell ref="H2:J2"/>
  </mergeCells>
  <pageMargins left="0.7" right="0.7"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0000"/>
  </sheetPr>
  <dimension ref="A1:O23"/>
  <sheetViews>
    <sheetView showGridLines="0" zoomScaleNormal="100" zoomScaleSheetLayoutView="55" workbookViewId="0">
      <selection activeCell="P1" sqref="P1:XFD1048576"/>
    </sheetView>
  </sheetViews>
  <sheetFormatPr defaultColWidth="0" defaultRowHeight="15" zeroHeight="1" x14ac:dyDescent="0.25"/>
  <cols>
    <col min="1" max="1" width="10.7109375" customWidth="1"/>
    <col min="2" max="14" width="9.140625" customWidth="1"/>
    <col min="15" max="15" width="3" customWidth="1"/>
    <col min="16" max="16384" width="9.140625" hidden="1"/>
  </cols>
  <sheetData>
    <row r="1" spans="1:14" ht="23.25" customHeight="1" thickTop="1" x14ac:dyDescent="0.25">
      <c r="A1" s="402" t="s">
        <v>123</v>
      </c>
      <c r="B1" s="403"/>
      <c r="C1" s="403"/>
      <c r="D1" s="403"/>
      <c r="E1" s="403"/>
      <c r="F1" s="403"/>
      <c r="G1" s="403"/>
      <c r="H1" s="403"/>
      <c r="I1" s="403"/>
      <c r="J1" s="403"/>
      <c r="K1" s="403"/>
      <c r="L1" s="403"/>
      <c r="M1" s="403"/>
      <c r="N1" s="404"/>
    </row>
    <row r="2" spans="1:14" ht="18.75" x14ac:dyDescent="0.25">
      <c r="A2" s="405" t="s">
        <v>124</v>
      </c>
      <c r="B2" s="406"/>
      <c r="C2" s="406"/>
      <c r="D2" s="406"/>
      <c r="E2" s="406"/>
      <c r="F2" s="406"/>
      <c r="G2" s="406"/>
      <c r="H2" s="406"/>
      <c r="I2" s="406"/>
      <c r="J2" s="406"/>
      <c r="K2" s="406"/>
      <c r="L2" s="406"/>
      <c r="M2" s="406"/>
      <c r="N2" s="407"/>
    </row>
    <row r="3" spans="1:14" ht="24" customHeight="1" thickBot="1" x14ac:dyDescent="0.3">
      <c r="A3" s="408" t="s">
        <v>125</v>
      </c>
      <c r="B3" s="409"/>
      <c r="C3" s="409"/>
      <c r="D3" s="409"/>
      <c r="E3" s="409"/>
      <c r="F3" s="409"/>
      <c r="G3" s="409"/>
      <c r="H3" s="409"/>
      <c r="I3" s="409"/>
      <c r="J3" s="409"/>
      <c r="K3" s="409"/>
      <c r="L3" s="409"/>
      <c r="M3" s="409"/>
      <c r="N3" s="410"/>
    </row>
    <row r="4" spans="1:14" ht="45.75" customHeight="1" thickBot="1" x14ac:dyDescent="0.3">
      <c r="A4" s="411" t="s">
        <v>128</v>
      </c>
      <c r="B4" s="412"/>
      <c r="C4" s="412"/>
      <c r="D4" s="412"/>
      <c r="E4" s="412"/>
      <c r="F4" s="412"/>
      <c r="G4" s="412"/>
      <c r="H4" s="412"/>
      <c r="I4" s="412"/>
      <c r="J4" s="412"/>
      <c r="K4" s="412"/>
      <c r="L4" s="412"/>
      <c r="M4" s="412"/>
      <c r="N4" s="413"/>
    </row>
    <row r="5" spans="1:14" ht="15" customHeight="1" thickBot="1" x14ac:dyDescent="0.3">
      <c r="A5" s="397"/>
      <c r="B5" s="398"/>
      <c r="C5" s="398"/>
      <c r="D5" s="398"/>
      <c r="E5" s="398"/>
      <c r="F5" s="398"/>
      <c r="G5" s="398"/>
      <c r="H5" s="398"/>
      <c r="I5" s="398"/>
      <c r="J5" s="398"/>
      <c r="K5" s="398"/>
      <c r="L5" s="398"/>
      <c r="M5" s="398"/>
      <c r="N5" s="399"/>
    </row>
    <row r="6" spans="1:14" ht="15" customHeight="1" thickBot="1" x14ac:dyDescent="0.3">
      <c r="A6" s="274" t="s">
        <v>126</v>
      </c>
      <c r="B6" s="393" t="s">
        <v>127</v>
      </c>
      <c r="C6" s="393"/>
      <c r="D6" s="393"/>
      <c r="E6" s="393"/>
      <c r="F6" s="393"/>
      <c r="G6" s="393"/>
      <c r="H6" s="393"/>
      <c r="I6" s="393"/>
      <c r="J6" s="393"/>
      <c r="K6" s="393"/>
      <c r="L6" s="393"/>
      <c r="M6" s="393"/>
      <c r="N6" s="394"/>
    </row>
    <row r="7" spans="1:14" ht="39" customHeight="1" thickBot="1" x14ac:dyDescent="0.3">
      <c r="A7" s="275" t="str">
        <f>IF(ISBLANK(SUMMARY!$B$10),"ERROR","")</f>
        <v>ERROR</v>
      </c>
      <c r="B7" s="395" t="str">
        <f>IF(ISBLANK(SUMMARY!$B$10),"Please select the Rural Improvement Zone from the drop-down [Summary]","")</f>
        <v>Please select the Rural Improvement Zone from the drop-down [Summary]</v>
      </c>
      <c r="C7" s="395"/>
      <c r="D7" s="395"/>
      <c r="E7" s="395"/>
      <c r="F7" s="395"/>
      <c r="G7" s="395"/>
      <c r="H7" s="395"/>
      <c r="I7" s="395"/>
      <c r="J7" s="395"/>
      <c r="K7" s="395"/>
      <c r="L7" s="395"/>
      <c r="M7" s="395"/>
      <c r="N7" s="396"/>
    </row>
    <row r="8" spans="1:14" ht="15" customHeight="1" thickBot="1" x14ac:dyDescent="0.3">
      <c r="A8" s="397"/>
      <c r="B8" s="398"/>
      <c r="C8" s="398"/>
      <c r="D8" s="398"/>
      <c r="E8" s="398"/>
      <c r="F8" s="398"/>
      <c r="G8" s="398"/>
      <c r="H8" s="398"/>
      <c r="I8" s="398"/>
      <c r="J8" s="398"/>
      <c r="K8" s="398"/>
      <c r="L8" s="398"/>
      <c r="M8" s="398"/>
      <c r="N8" s="399"/>
    </row>
    <row r="9" spans="1:14" ht="15" customHeight="1" thickBot="1" x14ac:dyDescent="0.3">
      <c r="A9" s="274" t="s">
        <v>129</v>
      </c>
      <c r="B9" s="393" t="s">
        <v>134</v>
      </c>
      <c r="C9" s="393"/>
      <c r="D9" s="393"/>
      <c r="E9" s="393"/>
      <c r="F9" s="393"/>
      <c r="G9" s="393"/>
      <c r="H9" s="393"/>
      <c r="I9" s="393"/>
      <c r="J9" s="393"/>
      <c r="K9" s="393"/>
      <c r="L9" s="393"/>
      <c r="M9" s="393"/>
      <c r="N9" s="394"/>
    </row>
    <row r="10" spans="1:14" ht="39" customHeight="1" thickBot="1" x14ac:dyDescent="0.3">
      <c r="A10" s="275" t="str">
        <f>IF(SUMMARY!$E$40=0,"ERROR","")</f>
        <v>ERROR</v>
      </c>
      <c r="B10" s="395" t="str">
        <f>IF(SUMMARY!$E$40=0,"Beginning Fund Balance is $0 [Summary].  This is unusual.  Please review.",IF(SUMMARY!$E$40&lt;0,"Beginning Fund Balance is negative [Summary].  This is unusual.  Please review.",""))</f>
        <v>Beginning Fund Balance is $0 [Summary].  This is unusual.  Please review.</v>
      </c>
      <c r="C10" s="395" t="str">
        <f>IF(SUMMARY!$E$40=0,"Beginning Fund Balance is $0 [Summary].  This is unusual.  Please review.",IF(SUMMARY!$E$40&lt;0,"Beginning Fund Balance is negative [Summary].  This is unusual.  Please review.",""))</f>
        <v>Beginning Fund Balance is $0 [Summary].  This is unusual.  Please review.</v>
      </c>
      <c r="D10" s="395" t="str">
        <f>IF(SUMMARY!$E$40=0,"Beginning Fund Balance is $0 [Summary].  This is unusual.  Please review.",IF(SUMMARY!$E$40&lt;0,"Beginning Fund Balance is negative [Summary].  This is unusual.  Please review.",""))</f>
        <v>Beginning Fund Balance is $0 [Summary].  This is unusual.  Please review.</v>
      </c>
      <c r="E10" s="395" t="str">
        <f>IF(SUMMARY!$E$40=0,"Beginning Fund Balance is $0 [Summary].  This is unusual.  Please review.",IF(SUMMARY!$E$40&lt;0,"Beginning Fund Balance is negative [Summary].  This is unusual.  Please review.",""))</f>
        <v>Beginning Fund Balance is $0 [Summary].  This is unusual.  Please review.</v>
      </c>
      <c r="F10" s="395" t="str">
        <f>IF(SUMMARY!$E$40=0,"Beginning Fund Balance is $0 [Summary].  This is unusual.  Please review.",IF(SUMMARY!$E$40&lt;0,"Beginning Fund Balance is negative [Summary].  This is unusual.  Please review.",""))</f>
        <v>Beginning Fund Balance is $0 [Summary].  This is unusual.  Please review.</v>
      </c>
      <c r="G10" s="395" t="str">
        <f>IF(SUMMARY!$E$40=0,"Beginning Fund Balance is $0 [Summary].  This is unusual.  Please review.",IF(SUMMARY!$E$40&lt;0,"Beginning Fund Balance is negative [Summary].  This is unusual.  Please review.",""))</f>
        <v>Beginning Fund Balance is $0 [Summary].  This is unusual.  Please review.</v>
      </c>
      <c r="H10" s="395" t="str">
        <f>IF(SUMMARY!$E$40=0,"Beginning Fund Balance is $0 [Summary].  This is unusual.  Please review.",IF(SUMMARY!$E$40&lt;0,"Beginning Fund Balance is negative [Summary].  This is unusual.  Please review.",""))</f>
        <v>Beginning Fund Balance is $0 [Summary].  This is unusual.  Please review.</v>
      </c>
      <c r="I10" s="395" t="str">
        <f>IF(SUMMARY!$E$40=0,"Beginning Fund Balance is $0 [Summary].  This is unusual.  Please review.",IF(SUMMARY!$E$40&lt;0,"Beginning Fund Balance is negative [Summary].  This is unusual.  Please review.",""))</f>
        <v>Beginning Fund Balance is $0 [Summary].  This is unusual.  Please review.</v>
      </c>
      <c r="J10" s="395" t="str">
        <f>IF(SUMMARY!$E$40=0,"Beginning Fund Balance is $0 [Summary].  This is unusual.  Please review.",IF(SUMMARY!$E$40&lt;0,"Beginning Fund Balance is negative [Summary].  This is unusual.  Please review.",""))</f>
        <v>Beginning Fund Balance is $0 [Summary].  This is unusual.  Please review.</v>
      </c>
      <c r="K10" s="395" t="str">
        <f>IF(SUMMARY!$E$40=0,"Beginning Fund Balance is $0 [Summary].  This is unusual.  Please review.",IF(SUMMARY!$E$40&lt;0,"Beginning Fund Balance is negative [Summary].  This is unusual.  Please review.",""))</f>
        <v>Beginning Fund Balance is $0 [Summary].  This is unusual.  Please review.</v>
      </c>
      <c r="L10" s="395" t="str">
        <f>IF(SUMMARY!$E$40=0,"Beginning Fund Balance is $0 [Summary].  This is unusual.  Please review.",IF(SUMMARY!$E$40&lt;0,"Beginning Fund Balance is negative [Summary].  This is unusual.  Please review.",""))</f>
        <v>Beginning Fund Balance is $0 [Summary].  This is unusual.  Please review.</v>
      </c>
      <c r="M10" s="395" t="str">
        <f>IF(SUMMARY!$E$40=0,"Beginning Fund Balance is $0 [Summary].  This is unusual.  Please review.",IF(SUMMARY!$E$40&lt;0,"Beginning Fund Balance is negative [Summary].  This is unusual.  Please review.",""))</f>
        <v>Beginning Fund Balance is $0 [Summary].  This is unusual.  Please review.</v>
      </c>
      <c r="N10" s="396" t="str">
        <f>IF(SUMMARY!$E$40=0,"Beginning Fund Balance is $0 [Summary].  This is unusual.  Please review.",IF(SUMMARY!$E$40&lt;0,"Beginning Fund Balance is negative [Summary].  This is unusual.  Please review.",""))</f>
        <v>Beginning Fund Balance is $0 [Summary].  This is unusual.  Please review.</v>
      </c>
    </row>
    <row r="11" spans="1:14" ht="15" customHeight="1" thickBot="1" x14ac:dyDescent="0.3">
      <c r="A11" s="397"/>
      <c r="B11" s="398"/>
      <c r="C11" s="398"/>
      <c r="D11" s="398"/>
      <c r="E11" s="398"/>
      <c r="F11" s="398"/>
      <c r="G11" s="398"/>
      <c r="H11" s="398"/>
      <c r="I11" s="398"/>
      <c r="J11" s="398"/>
      <c r="K11" s="398"/>
      <c r="L11" s="398"/>
      <c r="M11" s="398"/>
      <c r="N11" s="399"/>
    </row>
    <row r="12" spans="1:14" ht="15" customHeight="1" thickBot="1" x14ac:dyDescent="0.3">
      <c r="A12" s="274" t="s">
        <v>130</v>
      </c>
      <c r="B12" s="393" t="s">
        <v>135</v>
      </c>
      <c r="C12" s="393"/>
      <c r="D12" s="393"/>
      <c r="E12" s="393"/>
      <c r="F12" s="393"/>
      <c r="G12" s="393"/>
      <c r="H12" s="393"/>
      <c r="I12" s="393"/>
      <c r="J12" s="393"/>
      <c r="K12" s="393"/>
      <c r="L12" s="393"/>
      <c r="M12" s="393"/>
      <c r="N12" s="394"/>
    </row>
    <row r="13" spans="1:14" ht="39" customHeight="1" thickBot="1" x14ac:dyDescent="0.3">
      <c r="A13" s="275" t="str">
        <f>IF(OR(SUMMARY!$E$41=0,SUMMARY!$E$41&lt;0),"ERROR","")</f>
        <v>ERROR</v>
      </c>
      <c r="B13" s="395" t="str">
        <f>IF(SUMMARY!$E$41=0,"Ending Fund Balance is $0 [SUMMARY].  This is unusual. Please review.",IF(SUMMARY!$E$41&lt;0,"Ending Fund Balance is negative [SUMMARY].  This is unusual. Please review.",""))</f>
        <v>Ending Fund Balance is $0 [SUMMARY].  This is unusual. Please review.</v>
      </c>
      <c r="C13" s="395"/>
      <c r="D13" s="395"/>
      <c r="E13" s="395"/>
      <c r="F13" s="395"/>
      <c r="G13" s="395"/>
      <c r="H13" s="395"/>
      <c r="I13" s="395"/>
      <c r="J13" s="395"/>
      <c r="K13" s="395"/>
      <c r="L13" s="395"/>
      <c r="M13" s="395"/>
      <c r="N13" s="396"/>
    </row>
    <row r="14" spans="1:14" ht="15" customHeight="1" thickBot="1" x14ac:dyDescent="0.3">
      <c r="A14" s="397"/>
      <c r="B14" s="398"/>
      <c r="C14" s="398"/>
      <c r="D14" s="398"/>
      <c r="E14" s="398"/>
      <c r="F14" s="398"/>
      <c r="G14" s="398"/>
      <c r="H14" s="398"/>
      <c r="I14" s="398"/>
      <c r="J14" s="398"/>
      <c r="K14" s="398"/>
      <c r="L14" s="398"/>
      <c r="M14" s="398"/>
      <c r="N14" s="399"/>
    </row>
    <row r="15" spans="1:14" ht="15" customHeight="1" thickBot="1" x14ac:dyDescent="0.3">
      <c r="A15" s="274" t="s">
        <v>131</v>
      </c>
      <c r="B15" s="393" t="s">
        <v>136</v>
      </c>
      <c r="C15" s="393"/>
      <c r="D15" s="393"/>
      <c r="E15" s="393"/>
      <c r="F15" s="393"/>
      <c r="G15" s="393"/>
      <c r="H15" s="393"/>
      <c r="I15" s="393"/>
      <c r="J15" s="393"/>
      <c r="K15" s="393"/>
      <c r="L15" s="393"/>
      <c r="M15" s="393"/>
      <c r="N15" s="394"/>
    </row>
    <row r="16" spans="1:14" ht="39" customHeight="1" thickBot="1" x14ac:dyDescent="0.3">
      <c r="A16" s="275" t="str">
        <f>IF(OR(ISBLANK(SUMMARY!$E$16),SUMMARY!$E$16=0),"ERROR","")</f>
        <v>ERROR</v>
      </c>
      <c r="B16" s="395" t="str">
        <f>IF(OR(ISBLANK(SUMMARY!$E$16),SUMMARY!$E$16=0),"Please enter the amount of TIF revenues received [REVENUES].","")</f>
        <v>Please enter the amount of TIF revenues received [REVENUES].</v>
      </c>
      <c r="C16" s="395"/>
      <c r="D16" s="395"/>
      <c r="E16" s="395"/>
      <c r="F16" s="395"/>
      <c r="G16" s="395"/>
      <c r="H16" s="395"/>
      <c r="I16" s="395"/>
      <c r="J16" s="395"/>
      <c r="K16" s="395"/>
      <c r="L16" s="395"/>
      <c r="M16" s="395"/>
      <c r="N16" s="396"/>
    </row>
    <row r="17" spans="1:14" ht="15" customHeight="1" thickBot="1" x14ac:dyDescent="0.3">
      <c r="A17" s="397"/>
      <c r="B17" s="398"/>
      <c r="C17" s="398"/>
      <c r="D17" s="398"/>
      <c r="E17" s="398"/>
      <c r="F17" s="398"/>
      <c r="G17" s="398"/>
      <c r="H17" s="398"/>
      <c r="I17" s="398"/>
      <c r="J17" s="398"/>
      <c r="K17" s="398"/>
      <c r="L17" s="398"/>
      <c r="M17" s="398"/>
      <c r="N17" s="399"/>
    </row>
    <row r="18" spans="1:14" ht="15" customHeight="1" thickBot="1" x14ac:dyDescent="0.3">
      <c r="A18" s="274" t="s">
        <v>132</v>
      </c>
      <c r="B18" s="393" t="s">
        <v>137</v>
      </c>
      <c r="C18" s="393"/>
      <c r="D18" s="393"/>
      <c r="E18" s="393"/>
      <c r="F18" s="393"/>
      <c r="G18" s="393"/>
      <c r="H18" s="393"/>
      <c r="I18" s="393"/>
      <c r="J18" s="393"/>
      <c r="K18" s="393"/>
      <c r="L18" s="393"/>
      <c r="M18" s="393"/>
      <c r="N18" s="394"/>
    </row>
    <row r="19" spans="1:14" ht="39" customHeight="1" thickBot="1" x14ac:dyDescent="0.3">
      <c r="A19" s="275" t="str">
        <f>IF(SUMMARY!E26&lt;&gt;SUMMARY!E37,"ERROR","")</f>
        <v/>
      </c>
      <c r="B19" s="395" t="str">
        <f>IF(SUMMARY!$E$26&lt;&gt;SUMMARY!$E$37,"Transfers in do not balance with the transfers out.  Please review and correct.","")</f>
        <v/>
      </c>
      <c r="C19" s="395"/>
      <c r="D19" s="395"/>
      <c r="E19" s="395"/>
      <c r="F19" s="395"/>
      <c r="G19" s="395"/>
      <c r="H19" s="395"/>
      <c r="I19" s="395"/>
      <c r="J19" s="395"/>
      <c r="K19" s="395"/>
      <c r="L19" s="395"/>
      <c r="M19" s="395"/>
      <c r="N19" s="396"/>
    </row>
    <row r="20" spans="1:14" ht="15" customHeight="1" thickBot="1" x14ac:dyDescent="0.3">
      <c r="A20" s="397"/>
      <c r="B20" s="398"/>
      <c r="C20" s="398"/>
      <c r="D20" s="398"/>
      <c r="E20" s="398"/>
      <c r="F20" s="398"/>
      <c r="G20" s="398"/>
      <c r="H20" s="398"/>
      <c r="I20" s="398"/>
      <c r="J20" s="398"/>
      <c r="K20" s="398"/>
      <c r="L20" s="398"/>
      <c r="M20" s="398"/>
      <c r="N20" s="399"/>
    </row>
    <row r="21" spans="1:14" ht="24" customHeight="1" thickBot="1" x14ac:dyDescent="0.3">
      <c r="A21" s="274" t="s">
        <v>133</v>
      </c>
      <c r="B21" s="393" t="s">
        <v>138</v>
      </c>
      <c r="C21" s="393"/>
      <c r="D21" s="393"/>
      <c r="E21" s="393"/>
      <c r="F21" s="393"/>
      <c r="G21" s="393"/>
      <c r="H21" s="393"/>
      <c r="I21" s="393"/>
      <c r="J21" s="393"/>
      <c r="K21" s="393"/>
      <c r="L21" s="393"/>
      <c r="M21" s="393"/>
      <c r="N21" s="394"/>
    </row>
    <row r="22" spans="1:14" ht="39" customHeight="1" thickBot="1" x14ac:dyDescent="0.3">
      <c r="A22" s="276" t="str">
        <f>IF(OR(SUMMARY!$F$27=0,SUMMARY!$F$38=0),"ERROR","")</f>
        <v>ERROR</v>
      </c>
      <c r="B22" s="400" t="str">
        <f>IF(SUMMARY!$F$27=0,"Budget revenues were not entered.  Please review and correct.",IF(SUMMARY!$F$38=0,"Budget expenditures were not entered.  Please review and correct.",IF(ISBLANK(SUMMARY!$F$40),"Budget beginning balance was not entered.  Please review and correct.","")))</f>
        <v>Budget revenues were not entered.  Please review and correct.</v>
      </c>
      <c r="C22" s="400" t="str">
        <f>IF(OR(SUMMARY!$F$27=0,SUMMARY!$F$38=0),"ERROR","")</f>
        <v>ERROR</v>
      </c>
      <c r="D22" s="400" t="str">
        <f>IF(OR(SUMMARY!$F$27=0,SUMMARY!$F$38=0),"ERROR","")</f>
        <v>ERROR</v>
      </c>
      <c r="E22" s="400" t="str">
        <f>IF(OR(SUMMARY!$F$27=0,SUMMARY!$F$38=0),"ERROR","")</f>
        <v>ERROR</v>
      </c>
      <c r="F22" s="400" t="str">
        <f>IF(OR(SUMMARY!$F$27=0,SUMMARY!$F$38=0),"ERROR","")</f>
        <v>ERROR</v>
      </c>
      <c r="G22" s="400" t="str">
        <f>IF(OR(SUMMARY!$F$27=0,SUMMARY!$F$38=0),"ERROR","")</f>
        <v>ERROR</v>
      </c>
      <c r="H22" s="400" t="str">
        <f>IF(OR(SUMMARY!$F$27=0,SUMMARY!$F$38=0),"ERROR","")</f>
        <v>ERROR</v>
      </c>
      <c r="I22" s="400" t="str">
        <f>IF(OR(SUMMARY!$F$27=0,SUMMARY!$F$38=0),"ERROR","")</f>
        <v>ERROR</v>
      </c>
      <c r="J22" s="400" t="str">
        <f>IF(OR(SUMMARY!$F$27=0,SUMMARY!$F$38=0),"ERROR","")</f>
        <v>ERROR</v>
      </c>
      <c r="K22" s="400" t="str">
        <f>IF(OR(SUMMARY!$F$27=0,SUMMARY!$F$38=0),"ERROR","")</f>
        <v>ERROR</v>
      </c>
      <c r="L22" s="400" t="str">
        <f>IF(OR(SUMMARY!$F$27=0,SUMMARY!$F$38=0),"ERROR","")</f>
        <v>ERROR</v>
      </c>
      <c r="M22" s="400" t="str">
        <f>IF(OR(SUMMARY!$F$27=0,SUMMARY!$F$38=0),"ERROR","")</f>
        <v>ERROR</v>
      </c>
      <c r="N22" s="401" t="str">
        <f>IF(OR(SUMMARY!$F$27=0,SUMMARY!$F$38=0),"ERROR","")</f>
        <v>ERROR</v>
      </c>
    </row>
    <row r="23" spans="1:14" ht="15" customHeight="1" thickTop="1" x14ac:dyDescent="0.25"/>
  </sheetData>
  <sheetProtection password="F4ED" sheet="1" objects="1" scenarios="1"/>
  <mergeCells count="22">
    <mergeCell ref="A1:N1"/>
    <mergeCell ref="A2:N2"/>
    <mergeCell ref="A3:N3"/>
    <mergeCell ref="B6:N6"/>
    <mergeCell ref="B7:N7"/>
    <mergeCell ref="A5:N5"/>
    <mergeCell ref="A4:N4"/>
    <mergeCell ref="A8:N8"/>
    <mergeCell ref="B9:N9"/>
    <mergeCell ref="B10:N10"/>
    <mergeCell ref="A11:N11"/>
    <mergeCell ref="B12:N12"/>
    <mergeCell ref="B13:N13"/>
    <mergeCell ref="A14:N14"/>
    <mergeCell ref="B15:N15"/>
    <mergeCell ref="B16:N16"/>
    <mergeCell ref="A17:N17"/>
    <mergeCell ref="B18:N18"/>
    <mergeCell ref="B19:N19"/>
    <mergeCell ref="A20:N20"/>
    <mergeCell ref="B21:N21"/>
    <mergeCell ref="B22:N22"/>
  </mergeCells>
  <pageMargins left="0.7" right="0.7" top="0.75" bottom="0.75" header="0.3" footer="0.3"/>
  <pageSetup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6"/>
  <sheetViews>
    <sheetView workbookViewId="0">
      <selection activeCell="E6" sqref="E6"/>
    </sheetView>
  </sheetViews>
  <sheetFormatPr defaultRowHeight="15" x14ac:dyDescent="0.25"/>
  <cols>
    <col min="1" max="1" width="41.28515625" bestFit="1" customWidth="1"/>
    <col min="2" max="2" width="14.85546875" bestFit="1" customWidth="1"/>
    <col min="3" max="3" width="23.42578125" bestFit="1" customWidth="1"/>
    <col min="4" max="4" width="19.85546875" bestFit="1" customWidth="1"/>
    <col min="5" max="5" width="16.85546875" customWidth="1"/>
  </cols>
  <sheetData>
    <row r="1" spans="1:5" x14ac:dyDescent="0.25">
      <c r="A1" t="s">
        <v>24</v>
      </c>
      <c r="B1" t="s">
        <v>25</v>
      </c>
      <c r="C1" t="s">
        <v>26</v>
      </c>
      <c r="D1" t="s">
        <v>27</v>
      </c>
      <c r="E1" t="s">
        <v>50</v>
      </c>
    </row>
    <row r="2" spans="1:5" x14ac:dyDescent="0.25">
      <c r="A2" t="s">
        <v>19</v>
      </c>
      <c r="B2" t="s">
        <v>30</v>
      </c>
      <c r="C2" t="s">
        <v>31</v>
      </c>
      <c r="D2" t="s">
        <v>32</v>
      </c>
      <c r="E2" s="354">
        <v>0</v>
      </c>
    </row>
    <row r="3" spans="1:5" x14ac:dyDescent="0.25">
      <c r="A3" t="s">
        <v>20</v>
      </c>
      <c r="B3" t="s">
        <v>30</v>
      </c>
      <c r="C3" t="s">
        <v>33</v>
      </c>
      <c r="D3" t="s">
        <v>34</v>
      </c>
      <c r="E3" s="354">
        <v>127552444</v>
      </c>
    </row>
    <row r="4" spans="1:5" x14ac:dyDescent="0.25">
      <c r="A4" t="s">
        <v>21</v>
      </c>
      <c r="B4" t="s">
        <v>30</v>
      </c>
      <c r="C4" t="s">
        <v>36</v>
      </c>
      <c r="D4" t="s">
        <v>37</v>
      </c>
      <c r="E4" s="354">
        <v>554259728</v>
      </c>
    </row>
    <row r="5" spans="1:5" x14ac:dyDescent="0.25">
      <c r="A5" t="s">
        <v>22</v>
      </c>
      <c r="B5" t="s">
        <v>30</v>
      </c>
      <c r="C5" t="s">
        <v>201</v>
      </c>
      <c r="D5" t="s">
        <v>202</v>
      </c>
      <c r="E5" s="354">
        <v>65429428</v>
      </c>
    </row>
    <row r="6" spans="1:5" x14ac:dyDescent="0.25">
      <c r="A6" t="s">
        <v>23</v>
      </c>
      <c r="B6" t="s">
        <v>30</v>
      </c>
      <c r="C6" t="s">
        <v>28</v>
      </c>
      <c r="D6" t="s">
        <v>29</v>
      </c>
      <c r="E6" s="354">
        <v>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SUMMARY</vt:lpstr>
      <vt:lpstr>DISBURSEMENTS</vt:lpstr>
      <vt:lpstr>RECEIPTS</vt:lpstr>
      <vt:lpstr>DEBT</vt:lpstr>
      <vt:lpstr>ERRORS</vt:lpstr>
      <vt:lpstr>Start</vt:lpstr>
      <vt:lpstr>ANNUALREPORT</vt:lpstr>
      <vt:lpstr>INSTRUCT</vt:lpstr>
      <vt:lpstr>DEBT!Print_Area</vt:lpstr>
      <vt:lpstr>DISBURSEMENTS!Print_Area</vt:lpstr>
      <vt:lpstr>INSTRUCTIONS!Print_Area</vt:lpstr>
      <vt:lpstr>RECEIPTS!Print_Area</vt:lpstr>
      <vt:lpstr>SUMMARY!Print_Area</vt:lpstr>
      <vt:lpstr>INSTRUCTIONS!Print_Titles</vt:lpstr>
      <vt:lpstr>RETURN</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Nellesen, Ted [IDOM]</dc:creator>
  <cp:lastModifiedBy>Nellesen, Ted [IDOM]</cp:lastModifiedBy>
  <cp:lastPrinted>2015-09-29T14:43:23Z</cp:lastPrinted>
  <dcterms:created xsi:type="dcterms:W3CDTF">2015-08-28T21:22:24Z</dcterms:created>
  <dcterms:modified xsi:type="dcterms:W3CDTF">2023-07-17T20:52:47Z</dcterms:modified>
</cp:coreProperties>
</file>